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3"/>
  </bookViews>
  <sheets>
    <sheet name="Licens" sheetId="1" r:id="rId1"/>
    <sheet name="ÄSO" sheetId="2" r:id="rId2"/>
    <sheet name="Oreg" sheetId="3" r:id="rId3"/>
    <sheet name="Sammanställning" sheetId="4" r:id="rId4"/>
    <sheet name="01" sheetId="5" r:id="rId5"/>
    <sheet name="03" sheetId="6" r:id="rId6"/>
    <sheet name="04" sheetId="7" r:id="rId7"/>
    <sheet name="05" sheetId="8" r:id="rId8"/>
    <sheet name="06" sheetId="9" r:id="rId9"/>
    <sheet name="07" sheetId="10" r:id="rId10"/>
    <sheet name="08" sheetId="11" r:id="rId11"/>
    <sheet name="10" sheetId="12" r:id="rId12"/>
    <sheet name="12" sheetId="13" r:id="rId13"/>
    <sheet name="13" sheetId="14" r:id="rId14"/>
    <sheet name="14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22" sheetId="21" r:id="rId21"/>
    <sheet name="23" sheetId="22" r:id="rId22"/>
    <sheet name="24" sheetId="23" r:id="rId23"/>
    <sheet name="25" sheetId="24" r:id="rId24"/>
  </sheets>
  <definedNames>
    <definedName name="Stat_01_2054" localSheetId="4">'01'!$A$1:$P$1</definedName>
    <definedName name="Stat_01_2054" localSheetId="5">'03'!$A$1:$P$1</definedName>
    <definedName name="Stat_01_2054" localSheetId="7">'05'!$A$1:$P$1</definedName>
    <definedName name="Stat_01_2054" localSheetId="8">'06'!$A$1:$P$1</definedName>
    <definedName name="Stat_01_2054" localSheetId="9">'07'!$A$1:$P$1</definedName>
    <definedName name="Stat_01_2054" localSheetId="11">'10'!$A$1:$P$1</definedName>
    <definedName name="Stat_01_2054" localSheetId="12">'12'!$A$1:$P$1</definedName>
    <definedName name="Stat_01_2054" localSheetId="13">'13'!$A$1:$P$1</definedName>
    <definedName name="Stat_01_2054" localSheetId="15">'17'!$A$1:$P$1</definedName>
    <definedName name="Stat_01_2054" localSheetId="16">'18'!$A$1:$P$1</definedName>
    <definedName name="Stat_01_2054" localSheetId="17">'19'!$A$1:$P$1</definedName>
    <definedName name="Stat_01_2054" localSheetId="18">'20'!$A$1:$P$1</definedName>
    <definedName name="Stat_01_2054" localSheetId="19">'21'!$A$1:$P$1</definedName>
    <definedName name="Stat_01_2054" localSheetId="20">'22'!$A$1:$P$1</definedName>
    <definedName name="Stat_01_2054" localSheetId="21">'23'!$A$1:$P$1</definedName>
    <definedName name="Stat_01_2054" localSheetId="23">'25'!$A$1:$P$1</definedName>
    <definedName name="Stat_01_2055" localSheetId="4">'01'!$A$1:$P$1</definedName>
    <definedName name="Stat_01_2055" localSheetId="5">'03'!$A$1:$P$1</definedName>
    <definedName name="Stat_01_2055" localSheetId="7">'05'!$A$1:$P$1</definedName>
    <definedName name="Stat_01_2055" localSheetId="8">'06'!$A$1:$P$1</definedName>
    <definedName name="Stat_01_2055" localSheetId="9">'07'!$A$1:$P$1</definedName>
    <definedName name="Stat_01_2055" localSheetId="11">'10'!$A$1:$P$1</definedName>
    <definedName name="Stat_01_2055" localSheetId="12">'12'!$A$1:$P$1</definedName>
    <definedName name="Stat_01_2055" localSheetId="13">'13'!$A$1:$P$1</definedName>
    <definedName name="Stat_01_2055" localSheetId="15">'17'!$A$1:$P$1</definedName>
    <definedName name="Stat_01_2055" localSheetId="16">'18'!$A$1:$P$1</definedName>
    <definedName name="Stat_01_2055" localSheetId="17">'19'!$A$1:$P$1</definedName>
    <definedName name="Stat_01_2055" localSheetId="18">'20'!$A$1:$P$1</definedName>
    <definedName name="Stat_01_2055" localSheetId="19">'21'!$A$1:$P$1</definedName>
    <definedName name="Stat_01_2055" localSheetId="20">'22'!$A$1:$P$1</definedName>
    <definedName name="Stat_01_2055" localSheetId="21">'23'!$A$1:$P$1</definedName>
    <definedName name="Stat_01_2055" localSheetId="23">'25'!$A$1:$P$1</definedName>
    <definedName name="Stat_01_2056" localSheetId="4">'01'!$A$1:$P$1</definedName>
    <definedName name="Stat_01_2056" localSheetId="5">'03'!$A$1:$P$1</definedName>
    <definedName name="Stat_01_2056" localSheetId="7">'05'!$A$1:$P$1</definedName>
    <definedName name="Stat_01_2056" localSheetId="8">'06'!$A$1:$P$1</definedName>
    <definedName name="Stat_01_2056" localSheetId="9">'07'!$A$1:$P$1</definedName>
    <definedName name="Stat_01_2056" localSheetId="11">'10'!$A$1:$P$1</definedName>
    <definedName name="Stat_01_2056" localSheetId="12">'12'!$A$1:$P$1</definedName>
    <definedName name="Stat_01_2056" localSheetId="13">'13'!$A$1:$P$1</definedName>
    <definedName name="Stat_01_2056" localSheetId="15">'17'!$A$1:$P$1</definedName>
    <definedName name="Stat_01_2056" localSheetId="16">'18'!$A$1:$P$1</definedName>
    <definedName name="Stat_01_2056" localSheetId="17">'19'!$A$1:$P$1</definedName>
    <definedName name="Stat_01_2056" localSheetId="18">'20'!$A$1:$P$1</definedName>
    <definedName name="Stat_01_2056" localSheetId="19">'21'!$A$1:$P$1</definedName>
    <definedName name="Stat_01_2056" localSheetId="20">'22'!$A$1:$P$1</definedName>
    <definedName name="Stat_01_2056" localSheetId="21">'23'!$A$1:$P$1</definedName>
    <definedName name="Stat_01_2056" localSheetId="23">'25'!$A$1:$P$1</definedName>
    <definedName name="Stat_01_2057" localSheetId="4">'01'!$A$1:$P$1</definedName>
    <definedName name="Stat_01_2057" localSheetId="5">'03'!$A$1:$P$1</definedName>
    <definedName name="Stat_01_2057" localSheetId="7">'05'!$A$1:$P$1</definedName>
    <definedName name="Stat_01_2057" localSheetId="8">'06'!$A$1:$P$1</definedName>
    <definedName name="Stat_01_2057" localSheetId="9">'07'!$A$1:$P$1</definedName>
    <definedName name="Stat_01_2057" localSheetId="11">'10'!$A$1:$P$1</definedName>
    <definedName name="Stat_01_2057" localSheetId="12">'12'!$A$1:$P$1</definedName>
    <definedName name="Stat_01_2057" localSheetId="13">'13'!$A$1:$P$1</definedName>
    <definedName name="Stat_01_2057" localSheetId="15">'17'!$A$1:$P$1</definedName>
    <definedName name="Stat_01_2057" localSheetId="16">'18'!$A$1:$P$1</definedName>
    <definedName name="Stat_01_2057" localSheetId="17">'19'!$A$1:$P$1</definedName>
    <definedName name="Stat_01_2057" localSheetId="18">'20'!$A$1:$P$1</definedName>
    <definedName name="Stat_01_2057" localSheetId="19">'21'!$A$1:$P$1</definedName>
    <definedName name="Stat_01_2057" localSheetId="20">'22'!$A$1:$P$1</definedName>
    <definedName name="Stat_01_2057" localSheetId="21">'23'!$A$1:$P$1</definedName>
    <definedName name="Stat_01_2057" localSheetId="23">'25'!$A$1:$P$1</definedName>
    <definedName name="Stat_01_2058" localSheetId="4">'01'!$A$1:$P$1</definedName>
    <definedName name="Stat_01_2058" localSheetId="5">'03'!$A$1:$P$1</definedName>
    <definedName name="Stat_01_2058" localSheetId="7">'05'!$A$1:$P$1</definedName>
    <definedName name="Stat_01_2058" localSheetId="8">'06'!$A$1:$P$1</definedName>
    <definedName name="Stat_01_2058" localSheetId="9">'07'!$A$1:$P$1</definedName>
    <definedName name="Stat_01_2058" localSheetId="11">'10'!$A$1:$P$1</definedName>
    <definedName name="Stat_01_2058" localSheetId="12">'12'!$A$1:$P$1</definedName>
    <definedName name="Stat_01_2058" localSheetId="13">'13'!$A$1:$P$1</definedName>
    <definedName name="Stat_01_2058" localSheetId="15">'17'!$A$1:$P$1</definedName>
    <definedName name="Stat_01_2058" localSheetId="16">'18'!$A$1:$P$1</definedName>
    <definedName name="Stat_01_2058" localSheetId="17">'19'!$A$1:$P$1</definedName>
    <definedName name="Stat_01_2058" localSheetId="18">'20'!$A$1:$P$1</definedName>
    <definedName name="Stat_01_2058" localSheetId="19">'21'!$A$1:$P$1</definedName>
    <definedName name="Stat_01_2058" localSheetId="20">'22'!$A$1:$P$1</definedName>
    <definedName name="Stat_01_2058" localSheetId="21">'23'!$A$1:$P$1</definedName>
    <definedName name="Stat_01_2058" localSheetId="23">'25'!$A$1:$P$1</definedName>
    <definedName name="Stat_01_2059" localSheetId="4">'01'!$A$1:$P$1</definedName>
    <definedName name="Stat_01_2059" localSheetId="5">'03'!$A$1:$P$1</definedName>
    <definedName name="Stat_01_2059" localSheetId="7">'05'!$A$1:$P$1</definedName>
    <definedName name="Stat_01_2059" localSheetId="8">'06'!$A$1:$P$1</definedName>
    <definedName name="Stat_01_2059" localSheetId="9">'07'!$A$1:$P$1</definedName>
    <definedName name="Stat_01_2059" localSheetId="11">'10'!$A$1:$P$1</definedName>
    <definedName name="Stat_01_2059" localSheetId="12">'12'!$A$1:$P$1</definedName>
    <definedName name="Stat_01_2059" localSheetId="13">'13'!$A$1:$P$1</definedName>
    <definedName name="Stat_01_2059" localSheetId="15">'17'!$A$1:$P$1</definedName>
    <definedName name="Stat_01_2059" localSheetId="16">'18'!$A$1:$P$1</definedName>
    <definedName name="Stat_01_2059" localSheetId="17">'19'!$A$1:$P$1</definedName>
    <definedName name="Stat_01_2059" localSheetId="18">'20'!$A$1:$P$1</definedName>
    <definedName name="Stat_01_2059" localSheetId="19">'21'!$A$1:$P$1</definedName>
    <definedName name="Stat_01_2059" localSheetId="20">'22'!$A$1:$P$1</definedName>
    <definedName name="Stat_01_2059" localSheetId="21">'23'!$A$1:$P$1</definedName>
    <definedName name="Stat_01_2059" localSheetId="23">'25'!$A$1:$P$1</definedName>
    <definedName name="Stat_01_2060" localSheetId="4">'01'!$A$1:$P$1</definedName>
    <definedName name="Stat_01_2060" localSheetId="5">'03'!$A$1:$P$1</definedName>
    <definedName name="Stat_01_2060" localSheetId="7">'05'!$A$1:$P$1</definedName>
    <definedName name="Stat_01_2060" localSheetId="8">'06'!$A$1:$P$1</definedName>
    <definedName name="Stat_01_2060" localSheetId="9">'07'!$A$1:$P$1</definedName>
    <definedName name="Stat_01_2060" localSheetId="11">'10'!$A$1:$P$1</definedName>
    <definedName name="Stat_01_2060" localSheetId="12">'12'!$A$1:$P$1</definedName>
    <definedName name="Stat_01_2060" localSheetId="13">'13'!$A$1:$P$1</definedName>
    <definedName name="Stat_01_2060" localSheetId="15">'17'!$A$1:$P$1</definedName>
    <definedName name="Stat_01_2060" localSheetId="16">'18'!$A$1:$P$1</definedName>
    <definedName name="Stat_01_2060" localSheetId="17">'19'!$A$1:$P$1</definedName>
    <definedName name="Stat_01_2060" localSheetId="18">'20'!$A$1:$P$1</definedName>
    <definedName name="Stat_01_2060" localSheetId="19">'21'!$A$1:$P$1</definedName>
    <definedName name="Stat_01_2060" localSheetId="20">'22'!$A$1:$P$1</definedName>
    <definedName name="Stat_01_2060" localSheetId="21">'23'!$A$1:$P$1</definedName>
    <definedName name="Stat_01_2060" localSheetId="23">'25'!$A$1:$P$1</definedName>
    <definedName name="Stat_01_2061" localSheetId="4">'01'!$A$1:$P$1</definedName>
    <definedName name="Stat_01_2061" localSheetId="5">'03'!$A$1:$P$1</definedName>
    <definedName name="Stat_01_2061" localSheetId="7">'05'!$A$1:$P$1</definedName>
    <definedName name="Stat_01_2061" localSheetId="8">'06'!$A$1:$P$1</definedName>
    <definedName name="Stat_01_2061" localSheetId="9">'07'!$A$1:$P$1</definedName>
    <definedName name="Stat_01_2061" localSheetId="11">'10'!$A$1:$P$1</definedName>
    <definedName name="Stat_01_2061" localSheetId="12">'12'!$A$1:$P$1</definedName>
    <definedName name="Stat_01_2061" localSheetId="13">'13'!$A$1:$P$1</definedName>
    <definedName name="Stat_01_2061" localSheetId="15">'17'!$A$1:$P$1</definedName>
    <definedName name="Stat_01_2061" localSheetId="16">'18'!$A$1:$P$1</definedName>
    <definedName name="Stat_01_2061" localSheetId="17">'19'!$A$1:$P$1</definedName>
    <definedName name="Stat_01_2061" localSheetId="18">'20'!$A$1:$P$1</definedName>
    <definedName name="Stat_01_2061" localSheetId="19">'21'!$A$1:$P$1</definedName>
    <definedName name="Stat_01_2061" localSheetId="20">'22'!$A$1:$P$1</definedName>
    <definedName name="Stat_01_2061" localSheetId="21">'23'!$A$1:$P$1</definedName>
    <definedName name="Stat_01_2061" localSheetId="23">'25'!$A$1:$P$1</definedName>
    <definedName name="Stat_01_2062" localSheetId="4">'01'!$A$1:$P$1</definedName>
    <definedName name="Stat_01_2062" localSheetId="5">'03'!$A$1:$P$1</definedName>
    <definedName name="Stat_01_2062" localSheetId="7">'05'!$A$1:$P$1</definedName>
    <definedName name="Stat_01_2062" localSheetId="8">'06'!$A$1:$P$1</definedName>
    <definedName name="Stat_01_2062" localSheetId="9">'07'!$A$1:$P$1</definedName>
    <definedName name="Stat_01_2062" localSheetId="11">'10'!$A$1:$P$1</definedName>
    <definedName name="Stat_01_2062" localSheetId="12">'12'!$A$1:$P$1</definedName>
    <definedName name="Stat_01_2062" localSheetId="13">'13'!$A$1:$P$1</definedName>
    <definedName name="Stat_01_2062" localSheetId="15">'17'!$A$1:$P$1</definedName>
    <definedName name="Stat_01_2062" localSheetId="16">'18'!$A$1:$P$1</definedName>
    <definedName name="Stat_01_2062" localSheetId="17">'19'!$A$1:$P$1</definedName>
    <definedName name="Stat_01_2062" localSheetId="18">'20'!$A$1:$P$1</definedName>
    <definedName name="Stat_01_2062" localSheetId="19">'21'!$A$1:$P$1</definedName>
    <definedName name="Stat_01_2062" localSheetId="20">'22'!$A$1:$P$1</definedName>
    <definedName name="Stat_01_2062" localSheetId="21">'23'!$A$1:$P$1</definedName>
    <definedName name="Stat_01_2062" localSheetId="23">'25'!$A$1:$P$1</definedName>
    <definedName name="Stat_01_2063" localSheetId="4">'01'!$A$1:$P$1</definedName>
    <definedName name="Stat_01_2063" localSheetId="5">'03'!$A$1:$P$1</definedName>
    <definedName name="Stat_01_2063" localSheetId="7">'05'!$A$1:$P$1</definedName>
    <definedName name="Stat_01_2063" localSheetId="8">'06'!$A$1:$P$1</definedName>
    <definedName name="Stat_01_2063" localSheetId="9">'07'!$A$1:$P$1</definedName>
    <definedName name="Stat_01_2063" localSheetId="11">'10'!$A$1:$P$1</definedName>
    <definedName name="Stat_01_2063" localSheetId="12">'12'!$A$1:$P$1</definedName>
    <definedName name="Stat_01_2063" localSheetId="13">'13'!$A$1:$P$1</definedName>
    <definedName name="Stat_01_2063" localSheetId="15">'17'!$A$1:$P$1</definedName>
    <definedName name="Stat_01_2063" localSheetId="16">'18'!$A$1:$P$1</definedName>
    <definedName name="Stat_01_2063" localSheetId="17">'19'!$A$1:$P$1</definedName>
    <definedName name="Stat_01_2063" localSheetId="18">'20'!$A$1:$P$1</definedName>
    <definedName name="Stat_01_2063" localSheetId="19">'21'!$A$1:$P$1</definedName>
    <definedName name="Stat_01_2063" localSheetId="20">'22'!$A$1:$P$1</definedName>
    <definedName name="Stat_01_2063" localSheetId="21">'23'!$A$1:$P$1</definedName>
    <definedName name="Stat_01_2063" localSheetId="23">'25'!$A$1:$P$1</definedName>
    <definedName name="Stat_01_2064" localSheetId="4">'01'!$A$1:$P$1</definedName>
    <definedName name="Stat_01_2064" localSheetId="5">'03'!$A$1:$P$1</definedName>
    <definedName name="Stat_01_2064" localSheetId="7">'05'!$A$1:$P$1</definedName>
    <definedName name="Stat_01_2064" localSheetId="8">'06'!$A$1:$P$1</definedName>
    <definedName name="Stat_01_2064" localSheetId="9">'07'!$A$1:$P$1</definedName>
    <definedName name="Stat_01_2064" localSheetId="11">'10'!$A$1:$P$1</definedName>
    <definedName name="Stat_01_2064" localSheetId="12">'12'!$A$1:$P$1</definedName>
    <definedName name="Stat_01_2064" localSheetId="13">'13'!$A$1:$P$1</definedName>
    <definedName name="Stat_01_2064" localSheetId="15">'17'!$A$1:$P$1</definedName>
    <definedName name="Stat_01_2064" localSheetId="16">'18'!$A$1:$P$1</definedName>
    <definedName name="Stat_01_2064" localSheetId="17">'19'!$A$1:$P$1</definedName>
    <definedName name="Stat_01_2064" localSheetId="18">'20'!$A$1:$P$1</definedName>
    <definedName name="Stat_01_2064" localSheetId="19">'21'!$A$1:$P$1</definedName>
    <definedName name="Stat_01_2064" localSheetId="20">'22'!$A$1:$P$1</definedName>
    <definedName name="Stat_01_2064" localSheetId="21">'23'!$A$1:$P$1</definedName>
    <definedName name="Stat_01_2064" localSheetId="23">'25'!$A$1:$P$1</definedName>
    <definedName name="Stat_01_2065" localSheetId="4">'01'!$A$1:$P$1</definedName>
    <definedName name="Stat_01_2065" localSheetId="5">'03'!$A$1:$P$1</definedName>
    <definedName name="Stat_01_2065" localSheetId="7">'05'!$A$1:$P$1</definedName>
    <definedName name="Stat_01_2065" localSheetId="8">'06'!$A$1:$P$1</definedName>
    <definedName name="Stat_01_2065" localSheetId="9">'07'!$A$1:$P$1</definedName>
    <definedName name="Stat_01_2065" localSheetId="11">'10'!$A$1:$P$1</definedName>
    <definedName name="Stat_01_2065" localSheetId="12">'12'!$A$1:$P$1</definedName>
    <definedName name="Stat_01_2065" localSheetId="13">'13'!$A$1:$P$1</definedName>
    <definedName name="Stat_01_2065" localSheetId="15">'17'!$A$1:$P$1</definedName>
    <definedName name="Stat_01_2065" localSheetId="16">'18'!$A$1:$P$1</definedName>
    <definedName name="Stat_01_2065" localSheetId="17">'19'!$A$1:$P$1</definedName>
    <definedName name="Stat_01_2065" localSheetId="18">'20'!$A$1:$P$1</definedName>
    <definedName name="Stat_01_2065" localSheetId="19">'21'!$A$1:$P$1</definedName>
    <definedName name="Stat_01_2065" localSheetId="20">'22'!$A$1:$P$1</definedName>
    <definedName name="Stat_01_2065" localSheetId="21">'23'!$A$1:$P$1</definedName>
    <definedName name="Stat_01_2065" localSheetId="23">'25'!$A$1:$P$1</definedName>
    <definedName name="Stat_01_2066" localSheetId="4">'01'!$A$1:$P$1</definedName>
    <definedName name="Stat_01_2066" localSheetId="5">'03'!$A$1:$P$1</definedName>
    <definedName name="Stat_01_2066" localSheetId="7">'05'!$A$1:$P$1</definedName>
    <definedName name="Stat_01_2066" localSheetId="8">'06'!$A$1:$P$1</definedName>
    <definedName name="Stat_01_2066" localSheetId="9">'07'!$A$1:$P$1</definedName>
    <definedName name="Stat_01_2066" localSheetId="11">'10'!$A$1:$P$1</definedName>
    <definedName name="Stat_01_2066" localSheetId="12">'12'!$A$1:$P$1</definedName>
    <definedName name="Stat_01_2066" localSheetId="13">'13'!$A$1:$P$1</definedName>
    <definedName name="Stat_01_2066" localSheetId="15">'17'!$A$1:$P$1</definedName>
    <definedName name="Stat_01_2066" localSheetId="16">'18'!$A$1:$P$1</definedName>
    <definedName name="Stat_01_2066" localSheetId="17">'19'!$A$1:$P$1</definedName>
    <definedName name="Stat_01_2066" localSheetId="18">'20'!$A$1:$P$1</definedName>
    <definedName name="Stat_01_2066" localSheetId="19">'21'!$A$1:$P$1</definedName>
    <definedName name="Stat_01_2066" localSheetId="20">'22'!$A$1:$P$1</definedName>
    <definedName name="Stat_01_2066" localSheetId="21">'23'!$A$1:$P$1</definedName>
    <definedName name="Stat_01_2066" localSheetId="23">'25'!$A$1:$P$1</definedName>
    <definedName name="Stat_01_2067" localSheetId="4">'01'!$A$1:$P$1</definedName>
    <definedName name="Stat_01_2067" localSheetId="5">'03'!$A$1:$P$1</definedName>
    <definedName name="Stat_01_2067" localSheetId="7">'05'!$A$1:$P$1</definedName>
    <definedName name="Stat_01_2067" localSheetId="8">'06'!$A$1:$P$1</definedName>
    <definedName name="Stat_01_2067" localSheetId="9">'07'!$A$1:$P$1</definedName>
    <definedName name="Stat_01_2067" localSheetId="11">'10'!$A$1:$P$1</definedName>
    <definedName name="Stat_01_2067" localSheetId="12">'12'!$A$1:$P$1</definedName>
    <definedName name="Stat_01_2067" localSheetId="13">'13'!$A$1:$P$1</definedName>
    <definedName name="Stat_01_2067" localSheetId="15">'17'!$A$1:$P$1</definedName>
    <definedName name="Stat_01_2067" localSheetId="16">'18'!$A$1:$P$1</definedName>
    <definedName name="Stat_01_2067" localSheetId="17">'19'!$A$1:$P$1</definedName>
    <definedName name="Stat_01_2067" localSheetId="18">'20'!$A$1:$P$1</definedName>
    <definedName name="Stat_01_2067" localSheetId="19">'21'!$A$1:$P$1</definedName>
    <definedName name="Stat_01_2067" localSheetId="20">'22'!$A$1:$P$1</definedName>
    <definedName name="Stat_01_2067" localSheetId="21">'23'!$A$1:$P$1</definedName>
    <definedName name="Stat_01_2067" localSheetId="23">'25'!$A$1:$P$1</definedName>
    <definedName name="Stat_01_2068" localSheetId="4">'01'!$A$1:$P$1</definedName>
    <definedName name="Stat_01_2068" localSheetId="5">'03'!$A$1:$P$1</definedName>
    <definedName name="Stat_01_2068" localSheetId="7">'05'!$A$1:$P$1</definedName>
    <definedName name="Stat_01_2068" localSheetId="8">'06'!$A$1:$P$1</definedName>
    <definedName name="Stat_01_2068" localSheetId="9">'07'!$A$1:$P$1</definedName>
    <definedName name="Stat_01_2068" localSheetId="11">'10'!$A$1:$P$1</definedName>
    <definedName name="Stat_01_2068" localSheetId="12">'12'!$A$1:$P$1</definedName>
    <definedName name="Stat_01_2068" localSheetId="13">'13'!$A$1:$P$1</definedName>
    <definedName name="Stat_01_2068" localSheetId="15">'17'!$A$1:$P$1</definedName>
    <definedName name="Stat_01_2068" localSheetId="16">'18'!$A$1:$P$1</definedName>
    <definedName name="Stat_01_2068" localSheetId="17">'19'!$A$1:$P$1</definedName>
    <definedName name="Stat_01_2068" localSheetId="18">'20'!$A$1:$P$1</definedName>
    <definedName name="Stat_01_2068" localSheetId="19">'21'!$A$1:$P$1</definedName>
    <definedName name="Stat_01_2068" localSheetId="20">'22'!$A$1:$P$1</definedName>
    <definedName name="Stat_01_2068" localSheetId="21">'23'!$A$1:$P$1</definedName>
    <definedName name="Stat_01_2068" localSheetId="23">'25'!$A$1:$P$1</definedName>
    <definedName name="Stat_01_2069" localSheetId="4">'01'!$A$1:$P$1</definedName>
    <definedName name="Stat_01_2069" localSheetId="5">'03'!$A$1:$P$1</definedName>
    <definedName name="Stat_01_2069" localSheetId="7">'05'!$A$1:$P$1</definedName>
    <definedName name="Stat_01_2069" localSheetId="8">'06'!$A$1:$P$1</definedName>
    <definedName name="Stat_01_2069" localSheetId="9">'07'!$A$1:$P$1</definedName>
    <definedName name="Stat_01_2069" localSheetId="11">'10'!$A$1:$P$1</definedName>
    <definedName name="Stat_01_2069" localSheetId="12">'12'!$A$1:$P$1</definedName>
    <definedName name="Stat_01_2069" localSheetId="13">'13'!$A$1:$P$1</definedName>
    <definedName name="Stat_01_2069" localSheetId="15">'17'!$A$1:$P$1</definedName>
    <definedName name="Stat_01_2069" localSheetId="16">'18'!$A$1:$P$1</definedName>
    <definedName name="Stat_01_2069" localSheetId="17">'19'!$A$1:$P$1</definedName>
    <definedName name="Stat_01_2069" localSheetId="18">'20'!$A$1:$P$1</definedName>
    <definedName name="Stat_01_2069" localSheetId="19">'21'!$A$1:$P$1</definedName>
    <definedName name="Stat_01_2069" localSheetId="20">'22'!$A$1:$P$1</definedName>
    <definedName name="Stat_01_2069" localSheetId="21">'23'!$A$1:$P$1</definedName>
    <definedName name="Stat_01_2069" localSheetId="23">'25'!$A$1:$P$1</definedName>
    <definedName name="Stat_01_2070" localSheetId="4">'01'!$A$1:$P$1</definedName>
    <definedName name="Stat_01_2070" localSheetId="5">'03'!$A$1:$P$1</definedName>
    <definedName name="Stat_01_2070" localSheetId="7">'05'!$A$1:$P$1</definedName>
    <definedName name="Stat_01_2070" localSheetId="8">'06'!$A$1:$P$1</definedName>
    <definedName name="Stat_01_2070" localSheetId="9">'07'!$A$1:$P$1</definedName>
    <definedName name="Stat_01_2070" localSheetId="11">'10'!$A$1:$P$1</definedName>
    <definedName name="Stat_01_2070" localSheetId="12">'12'!$A$1:$P$1</definedName>
    <definedName name="Stat_01_2070" localSheetId="13">'13'!$A$1:$P$1</definedName>
    <definedName name="Stat_01_2070" localSheetId="15">'17'!$A$1:$P$1</definedName>
    <definedName name="Stat_01_2070" localSheetId="16">'18'!$A$1:$P$1</definedName>
    <definedName name="Stat_01_2070" localSheetId="17">'19'!$A$1:$P$1</definedName>
    <definedName name="Stat_01_2070" localSheetId="18">'20'!$A$1:$P$1</definedName>
    <definedName name="Stat_01_2070" localSheetId="19">'21'!$A$1:$P$1</definedName>
    <definedName name="Stat_01_2070" localSheetId="20">'22'!$A$1:$P$1</definedName>
    <definedName name="Stat_01_2070" localSheetId="21">'23'!$A$1:$P$1</definedName>
    <definedName name="Stat_01_2070" localSheetId="23">'25'!$A$1:$P$1</definedName>
    <definedName name="Stat_01_2071" localSheetId="4">'01'!$A$1:$P$1</definedName>
    <definedName name="Stat_01_2071" localSheetId="5">'03'!$A$1:$P$1</definedName>
    <definedName name="Stat_01_2071" localSheetId="7">'05'!$A$1:$P$1</definedName>
    <definedName name="Stat_01_2071" localSheetId="8">'06'!$A$1:$P$1</definedName>
    <definedName name="Stat_01_2071" localSheetId="9">'07'!$A$1:$P$1</definedName>
    <definedName name="Stat_01_2071" localSheetId="11">'10'!$A$1:$P$1</definedName>
    <definedName name="Stat_01_2071" localSheetId="12">'12'!$A$1:$P$1</definedName>
    <definedName name="Stat_01_2071" localSheetId="13">'13'!$A$1:$P$1</definedName>
    <definedName name="Stat_01_2071" localSheetId="15">'17'!$A$1:$P$1</definedName>
    <definedName name="Stat_01_2071" localSheetId="16">'18'!$A$1:$P$1</definedName>
    <definedName name="Stat_01_2071" localSheetId="17">'19'!$A$1:$P$1</definedName>
    <definedName name="Stat_01_2071" localSheetId="18">'20'!$A$1:$P$1</definedName>
    <definedName name="Stat_01_2071" localSheetId="19">'21'!$A$1:$P$1</definedName>
    <definedName name="Stat_01_2071" localSheetId="20">'22'!$A$1:$P$1</definedName>
    <definedName name="Stat_01_2071" localSheetId="21">'23'!$A$1:$P$1</definedName>
    <definedName name="Stat_01_2071" localSheetId="23">'25'!$A$1:$P$1</definedName>
    <definedName name="Stat_01_2072" localSheetId="4">'01'!$A$1:$P$1</definedName>
    <definedName name="Stat_01_2072" localSheetId="5">'03'!$A$1:$P$1</definedName>
    <definedName name="Stat_01_2072" localSheetId="7">'05'!$A$1:$P$1</definedName>
    <definedName name="Stat_01_2072" localSheetId="8">'06'!$A$1:$P$1</definedName>
    <definedName name="Stat_01_2072" localSheetId="9">'07'!$A$1:$P$1</definedName>
    <definedName name="Stat_01_2072" localSheetId="11">'10'!$A$1:$P$1</definedName>
    <definedName name="Stat_01_2072" localSheetId="12">'12'!$A$1:$P$1</definedName>
    <definedName name="Stat_01_2072" localSheetId="13">'13'!$A$1:$P$1</definedName>
    <definedName name="Stat_01_2072" localSheetId="15">'17'!$A$1:$P$1</definedName>
    <definedName name="Stat_01_2072" localSheetId="16">'18'!$A$1:$P$1</definedName>
    <definedName name="Stat_01_2072" localSheetId="17">'19'!$A$1:$P$1</definedName>
    <definedName name="Stat_01_2072" localSheetId="18">'20'!$A$1:$P$1</definedName>
    <definedName name="Stat_01_2072" localSheetId="19">'21'!$A$1:$P$1</definedName>
    <definedName name="Stat_01_2072" localSheetId="20">'22'!$A$1:$P$1</definedName>
    <definedName name="Stat_01_2072" localSheetId="21">'23'!$A$1:$P$1</definedName>
    <definedName name="Stat_01_2072" localSheetId="23">'25'!$A$1:$P$1</definedName>
    <definedName name="Stat_01_2073" localSheetId="4">'01'!$A$1:$P$1</definedName>
    <definedName name="Stat_01_2073" localSheetId="5">'03'!$A$1:$P$1</definedName>
    <definedName name="Stat_01_2073" localSheetId="6">'04'!$A$1:$P$1</definedName>
    <definedName name="Stat_01_2073" localSheetId="7">'05'!$A$1:$P$1</definedName>
    <definedName name="Stat_01_2073" localSheetId="8">'06'!$A$1:$P$1</definedName>
    <definedName name="Stat_01_2073" localSheetId="9">'07'!$A$1:$P$1</definedName>
    <definedName name="Stat_01_2073" localSheetId="10">'08'!$A$1:$P$1</definedName>
    <definedName name="Stat_01_2073" localSheetId="11">'10'!$A$1:$P$1</definedName>
    <definedName name="Stat_01_2073" localSheetId="12">'12'!$A$1:$P$1</definedName>
    <definedName name="Stat_01_2073" localSheetId="13">'13'!$A$1:$P$1</definedName>
    <definedName name="Stat_01_2073" localSheetId="14">'14'!$A$1:$P$1</definedName>
    <definedName name="Stat_01_2073" localSheetId="15">'17'!$A$1:$P$1</definedName>
    <definedName name="Stat_01_2073" localSheetId="16">'18'!$A$1:$P$1</definedName>
    <definedName name="Stat_01_2073" localSheetId="17">'19'!$A$1:$P$1</definedName>
    <definedName name="Stat_01_2073" localSheetId="18">'20'!$A$1:$P$1</definedName>
    <definedName name="Stat_01_2073" localSheetId="19">'21'!$A$1:$P$1</definedName>
    <definedName name="Stat_01_2073" localSheetId="20">'22'!$A$1:$P$1</definedName>
    <definedName name="Stat_01_2073" localSheetId="21">'23'!$A$1:$P$1</definedName>
    <definedName name="Stat_01_2073" localSheetId="22">'24'!$A$1:$P$1</definedName>
    <definedName name="Stat_01_2073" localSheetId="23">'25'!$A$1:$P$1</definedName>
    <definedName name="Stat_01_2074" localSheetId="6">'04'!$A$1:$P$1</definedName>
    <definedName name="Stat_01_2074" localSheetId="10">'08'!$A$1:$P$1</definedName>
    <definedName name="Stat_01_2074" localSheetId="14">'14'!$A$1:$P$1</definedName>
    <definedName name="Stat_01_2074" localSheetId="22">'24'!$A$1:$P$1</definedName>
    <definedName name="Stat_01_2075" localSheetId="6">'04'!$A$1:$P$1</definedName>
    <definedName name="Stat_01_2075" localSheetId="10">'08'!$A$1:$P$1</definedName>
    <definedName name="Stat_01_2075" localSheetId="14">'14'!$A$1:$P$1</definedName>
    <definedName name="Stat_01_2075" localSheetId="22">'24'!$A$1:$P$1</definedName>
    <definedName name="Stat_01_2076" localSheetId="6">'04'!$A$1:$P$1</definedName>
    <definedName name="Stat_01_2076" localSheetId="10">'08'!$A$1:$P$1</definedName>
    <definedName name="Stat_01_2076" localSheetId="14">'14'!$A$1:$P$1</definedName>
    <definedName name="Stat_01_2076" localSheetId="22">'24'!$A$1:$P$1</definedName>
    <definedName name="Stat_01_2077" localSheetId="6">'04'!$A$1:$P$1</definedName>
    <definedName name="Stat_01_2077" localSheetId="10">'08'!$A$1:$P$1</definedName>
    <definedName name="Stat_01_2077" localSheetId="14">'14'!$A$1:$P$1</definedName>
    <definedName name="Stat_01_2077" localSheetId="22">'24'!$A$1:$P$1</definedName>
    <definedName name="Stat_01_2078" localSheetId="6">'04'!$A$1:$P$1</definedName>
    <definedName name="Stat_01_2078" localSheetId="10">'08'!$A$1:$P$1</definedName>
    <definedName name="Stat_01_2078" localSheetId="14">'14'!$A$1:$P$1</definedName>
    <definedName name="Stat_01_2078" localSheetId="22">'24'!$A$1:$P$1</definedName>
    <definedName name="Stat_01_2079" localSheetId="6">'04'!$A$1:$P$1</definedName>
    <definedName name="Stat_01_2079" localSheetId="10">'08'!$A$1:$P$1</definedName>
    <definedName name="Stat_01_2079" localSheetId="14">'14'!$A$1:$P$1</definedName>
    <definedName name="Stat_01_2079" localSheetId="22">'24'!$A$1:$P$1</definedName>
    <definedName name="Stat_01_2080" localSheetId="6">'04'!$A$1:$P$1</definedName>
    <definedName name="Stat_01_2080" localSheetId="10">'08'!$A$1:$P$1</definedName>
    <definedName name="Stat_01_2080" localSheetId="14">'14'!$A$1:$P$1</definedName>
    <definedName name="Stat_01_2080" localSheetId="22">'24'!$A$1:$P$1</definedName>
    <definedName name="Stat_01_2081" localSheetId="6">'04'!$A$1:$P$1</definedName>
    <definedName name="Stat_01_2081" localSheetId="10">'08'!$A$1:$P$1</definedName>
    <definedName name="Stat_01_2081" localSheetId="14">'14'!$A$1:$P$1</definedName>
    <definedName name="Stat_01_2081" localSheetId="22">'24'!$A$1:$P$1</definedName>
    <definedName name="Stat_01_2082" localSheetId="6">'04'!$A$1:$P$1</definedName>
    <definedName name="Stat_01_2082" localSheetId="10">'08'!$A$1:$P$1</definedName>
    <definedName name="Stat_01_2082" localSheetId="14">'14'!$A$1:$P$1</definedName>
    <definedName name="Stat_01_2082" localSheetId="22">'24'!$A$1:$P$1</definedName>
    <definedName name="Stat_01_2083" localSheetId="6">'04'!$A$1:$P$1</definedName>
    <definedName name="Stat_01_2083" localSheetId="10">'08'!$A$1:$P$1</definedName>
    <definedName name="Stat_01_2083" localSheetId="14">'14'!$A$1:$P$1</definedName>
    <definedName name="Stat_01_2083" localSheetId="22">'24'!$A$1:$P$1</definedName>
    <definedName name="Stat_01_2084" localSheetId="6">'04'!$A$1:$P$1</definedName>
    <definedName name="Stat_01_2084" localSheetId="10">'08'!$A$1:$P$1</definedName>
    <definedName name="Stat_01_2084" localSheetId="14">'14'!$A$1:$P$1</definedName>
    <definedName name="Stat_01_2084" localSheetId="22">'24'!$A$1:$P$1</definedName>
    <definedName name="Stat_01_2085" localSheetId="6">'04'!$A$1:$P$1</definedName>
    <definedName name="Stat_01_2085" localSheetId="10">'08'!$A$1:$P$1</definedName>
    <definedName name="Stat_01_2085" localSheetId="14">'14'!$A$1:$P$1</definedName>
    <definedName name="Stat_01_2085" localSheetId="22">'24'!$A$1:$P$1</definedName>
    <definedName name="Stat_01_2086" localSheetId="6">'04'!$A$1:$P$1</definedName>
    <definedName name="Stat_01_2086" localSheetId="10">'08'!$A$1:$P$1</definedName>
    <definedName name="Stat_01_2086" localSheetId="14">'14'!$A$1:$P$1</definedName>
    <definedName name="Stat_01_2086" localSheetId="22">'24'!$A$1:$P$1</definedName>
    <definedName name="Stat_01_2087" localSheetId="6">'04'!$A$1:$P$1</definedName>
    <definedName name="Stat_01_2087" localSheetId="10">'08'!$A$1:$P$1</definedName>
    <definedName name="Stat_01_2087" localSheetId="14">'14'!$A$1:$P$1</definedName>
    <definedName name="Stat_01_2087" localSheetId="22">'24'!$A$1:$P$1</definedName>
    <definedName name="Stat_01_2088" localSheetId="6">'04'!$A$1:$P$1</definedName>
    <definedName name="Stat_01_2088" localSheetId="10">'08'!$A$1:$P$1</definedName>
    <definedName name="Stat_01_2088" localSheetId="14">'14'!$A$1:$P$1</definedName>
    <definedName name="Stat_01_2088" localSheetId="22">'24'!$A$1:$P$1</definedName>
    <definedName name="Stat_01_2089" localSheetId="6">'04'!$A$1:$P$1</definedName>
    <definedName name="Stat_01_2089" localSheetId="10">'08'!$A$1:$P$1</definedName>
    <definedName name="Stat_01_2089" localSheetId="14">'14'!$A$1:$P$1</definedName>
    <definedName name="Stat_01_2089" localSheetId="22">'24'!$A$1:$P$1</definedName>
    <definedName name="Stat_01_2090" localSheetId="6">'04'!$A$1:$P$1</definedName>
    <definedName name="Stat_01_2090" localSheetId="10">'08'!$A$1:$P$1</definedName>
    <definedName name="Stat_01_2090" localSheetId="14">'14'!$A$1:$P$1</definedName>
    <definedName name="Stat_01_2090" localSheetId="22">'24'!$A$1:$P$1</definedName>
    <definedName name="Stat_01_2091" localSheetId="6">'04'!$A$1:$P$1</definedName>
    <definedName name="Stat_01_2091" localSheetId="10">'08'!$A$1:$P$1</definedName>
    <definedName name="Stat_01_2091" localSheetId="14">'14'!$A$1:$P$1</definedName>
    <definedName name="Stat_01_2091" localSheetId="22">'24'!$A$1:$P$1</definedName>
    <definedName name="Stat_01_2092" localSheetId="6">'04'!$A$1:$P$1</definedName>
    <definedName name="Stat_01_2092" localSheetId="10">'08'!$A$1:$P$1</definedName>
    <definedName name="Stat_01_2092" localSheetId="14">'14'!$A$1:$P$1</definedName>
    <definedName name="Stat_01_2092" localSheetId="22">'24'!$A$1:$P$1</definedName>
  </definedNames>
  <calcPr fullCalcOnLoad="1"/>
</workbook>
</file>

<file path=xl/sharedStrings.xml><?xml version="1.0" encoding="utf-8"?>
<sst xmlns="http://schemas.openxmlformats.org/spreadsheetml/2006/main" count="720" uniqueCount="55">
  <si>
    <t>Sammanställning avskjutning (alla län)</t>
  </si>
  <si>
    <t xml:space="preserve">År : </t>
  </si>
  <si>
    <t>Områdestyp</t>
  </si>
  <si>
    <t>Tjurar</t>
  </si>
  <si>
    <t>Kor</t>
  </si>
  <si>
    <t>Summa vuxna</t>
  </si>
  <si>
    <t>Tjur-kalvar</t>
  </si>
  <si>
    <t>Kvig-kalvar</t>
  </si>
  <si>
    <t>Summa kalvar</t>
  </si>
  <si>
    <t>Summa älgar</t>
  </si>
  <si>
    <t>Antal områden</t>
  </si>
  <si>
    <t>1000-tal hektar areal</t>
  </si>
  <si>
    <t>Fällda älgar per 1000 ha</t>
  </si>
  <si>
    <t>Kor i % av fällda vuxna älgar</t>
  </si>
  <si>
    <t>Kalvar i % av fällda älgar</t>
  </si>
  <si>
    <t>Summa :</t>
  </si>
  <si>
    <t>Förra året :</t>
  </si>
  <si>
    <t>LstNr</t>
  </si>
  <si>
    <t>Jaktår</t>
  </si>
  <si>
    <t>Tjurkalvar</t>
  </si>
  <si>
    <t>Kvigkalvar</t>
  </si>
  <si>
    <t>Licens</t>
  </si>
  <si>
    <t>ÄSO</t>
  </si>
  <si>
    <t>Oreg</t>
  </si>
  <si>
    <t xml:space="preserve"> </t>
  </si>
  <si>
    <t>2012/2013</t>
  </si>
  <si>
    <t>Avskjutningsstatistik Licensområden</t>
  </si>
  <si>
    <t>Avskjutningsstatistik Älgskötselområden</t>
  </si>
  <si>
    <t>Avskjutningsstatistik Oregistrerad mark</t>
  </si>
  <si>
    <t>Län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</si>
  <si>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</si>
  <si>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</si>
  <si>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</si>
  <si>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</si>
  <si>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</si>
  <si>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</si>
  <si>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</si>
  <si>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</si>
  <si>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</si>
  <si>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</si>
  <si>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</si>
  <si>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</si>
  <si>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</si>
  <si>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</si>
  <si>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</si>
  <si>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</si>
  <si>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</si>
  <si>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</si>
  <si>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</si>
  <si>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</si>
  <si>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Licensområde</t>
  </si>
  <si>
    <t>Älgskötselområde</t>
  </si>
  <si>
    <t>Oregistrerad mark</t>
  </si>
  <si>
    <t>Summa: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</si>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</sst>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33" borderId="10" xfId="0" applyFon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24.28125" style="0" customWidth="1"/>
  </cols>
  <sheetData>
    <row r="1" spans="1:6" ht="15.75">
      <c r="A1" s="1" t="s">
        <v>26</v>
      </c>
      <c r="F1" s="12" t="s">
        <v>25</v>
      </c>
    </row>
    <row r="2" spans="1:14" ht="51.75">
      <c r="A2" s="13" t="s">
        <v>17</v>
      </c>
      <c r="B2" s="14" t="s">
        <v>29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15">
      <c r="A3">
        <v>1</v>
      </c>
      <c r="B3" t="s">
        <v>30</v>
      </c>
      <c r="C3" s="7">
        <v>49</v>
      </c>
      <c r="D3" s="7">
        <v>45</v>
      </c>
      <c r="E3" s="7">
        <f>SUM(C3:D3)</f>
        <v>94</v>
      </c>
      <c r="F3" s="7">
        <v>63</v>
      </c>
      <c r="G3" s="7">
        <v>41</v>
      </c>
      <c r="H3" s="7">
        <f>SUM(F3:G3)</f>
        <v>104</v>
      </c>
      <c r="I3" s="7">
        <f>SUM(H3,E3)</f>
        <v>198</v>
      </c>
      <c r="J3" s="7">
        <v>223</v>
      </c>
      <c r="K3" s="7">
        <v>118.7</v>
      </c>
      <c r="L3" s="18">
        <f>I3/K3</f>
        <v>1.6680707666385846</v>
      </c>
      <c r="M3" s="18">
        <f>(D3/E3)*100</f>
        <v>47.87234042553192</v>
      </c>
      <c r="N3" s="18">
        <f>(H3/I3)*100</f>
        <v>52.52525252525253</v>
      </c>
    </row>
    <row r="4" spans="1:14" ht="15">
      <c r="A4">
        <v>3</v>
      </c>
      <c r="B4" t="s">
        <v>31</v>
      </c>
      <c r="C4" s="7">
        <v>30</v>
      </c>
      <c r="D4" s="7">
        <v>21</v>
      </c>
      <c r="E4" s="7">
        <f aca="true" t="shared" si="0" ref="E4:E22">SUM(C4:D4)</f>
        <v>51</v>
      </c>
      <c r="F4" s="7">
        <v>25</v>
      </c>
      <c r="G4" s="7">
        <v>31</v>
      </c>
      <c r="H4" s="7">
        <f aca="true" t="shared" si="1" ref="H4:H22">SUM(F4:G4)</f>
        <v>56</v>
      </c>
      <c r="I4" s="7">
        <f aca="true" t="shared" si="2" ref="I4:I22">SUM(H4,E4)</f>
        <v>107</v>
      </c>
      <c r="J4" s="7">
        <v>46</v>
      </c>
      <c r="K4" s="7">
        <v>61.4</v>
      </c>
      <c r="L4" s="18">
        <f aca="true" t="shared" si="3" ref="L4:L22">I4/K4</f>
        <v>1.742671009771987</v>
      </c>
      <c r="M4" s="18">
        <f aca="true" t="shared" si="4" ref="M4:M22">(D4/E4)*100</f>
        <v>41.17647058823529</v>
      </c>
      <c r="N4" s="18">
        <f aca="true" t="shared" si="5" ref="N4:N22">(H4/I4)*100</f>
        <v>52.336448598130836</v>
      </c>
    </row>
    <row r="5" spans="1:14" ht="15">
      <c r="A5">
        <v>4</v>
      </c>
      <c r="B5" t="s">
        <v>32</v>
      </c>
      <c r="C5" s="7">
        <v>3</v>
      </c>
      <c r="D5" s="7">
        <v>1</v>
      </c>
      <c r="E5" s="7">
        <f t="shared" si="0"/>
        <v>4</v>
      </c>
      <c r="F5" s="7">
        <v>10</v>
      </c>
      <c r="G5" s="7">
        <v>9</v>
      </c>
      <c r="H5" s="7">
        <f t="shared" si="1"/>
        <v>19</v>
      </c>
      <c r="I5" s="7">
        <f t="shared" si="2"/>
        <v>23</v>
      </c>
      <c r="J5" s="7">
        <v>25</v>
      </c>
      <c r="K5" s="7">
        <v>18</v>
      </c>
      <c r="L5" s="18">
        <f t="shared" si="3"/>
        <v>1.2777777777777777</v>
      </c>
      <c r="M5" s="18">
        <f t="shared" si="4"/>
        <v>25</v>
      </c>
      <c r="N5" s="18">
        <f t="shared" si="5"/>
        <v>82.6086956521739</v>
      </c>
    </row>
    <row r="6" spans="1:14" ht="15">
      <c r="A6">
        <v>5</v>
      </c>
      <c r="B6" t="s">
        <v>33</v>
      </c>
      <c r="C6" s="7">
        <v>117</v>
      </c>
      <c r="D6" s="7">
        <v>89</v>
      </c>
      <c r="E6" s="7">
        <f t="shared" si="0"/>
        <v>206</v>
      </c>
      <c r="F6" s="7">
        <v>139</v>
      </c>
      <c r="G6" s="7">
        <v>109</v>
      </c>
      <c r="H6" s="7">
        <f t="shared" si="1"/>
        <v>248</v>
      </c>
      <c r="I6" s="7">
        <f t="shared" si="2"/>
        <v>454</v>
      </c>
      <c r="J6" s="7">
        <v>241</v>
      </c>
      <c r="K6" s="7">
        <v>153</v>
      </c>
      <c r="L6" s="18">
        <f t="shared" si="3"/>
        <v>2.9673202614379086</v>
      </c>
      <c r="M6" s="18">
        <f t="shared" si="4"/>
        <v>43.203883495145625</v>
      </c>
      <c r="N6" s="18">
        <f t="shared" si="5"/>
        <v>54.62555066079295</v>
      </c>
    </row>
    <row r="7" spans="1:14" ht="15">
      <c r="A7">
        <v>6</v>
      </c>
      <c r="B7" t="s">
        <v>34</v>
      </c>
      <c r="C7" s="7">
        <v>165</v>
      </c>
      <c r="D7" s="7">
        <v>122</v>
      </c>
      <c r="E7" s="7">
        <f t="shared" si="0"/>
        <v>287</v>
      </c>
      <c r="F7" s="7">
        <v>213</v>
      </c>
      <c r="G7" s="7">
        <v>175</v>
      </c>
      <c r="H7" s="7">
        <f t="shared" si="1"/>
        <v>388</v>
      </c>
      <c r="I7" s="7">
        <f t="shared" si="2"/>
        <v>675</v>
      </c>
      <c r="J7" s="7">
        <v>115</v>
      </c>
      <c r="K7" s="7">
        <v>172</v>
      </c>
      <c r="L7" s="18">
        <f t="shared" si="3"/>
        <v>3.9244186046511627</v>
      </c>
      <c r="M7" s="18">
        <f t="shared" si="4"/>
        <v>42.508710801393725</v>
      </c>
      <c r="N7" s="18">
        <f t="shared" si="5"/>
        <v>57.48148148148148</v>
      </c>
    </row>
    <row r="8" spans="1:14" ht="15">
      <c r="A8">
        <v>7</v>
      </c>
      <c r="B8" t="s">
        <v>35</v>
      </c>
      <c r="C8" s="7">
        <v>31</v>
      </c>
      <c r="D8" s="7">
        <v>32</v>
      </c>
      <c r="E8" s="7">
        <f t="shared" si="0"/>
        <v>63</v>
      </c>
      <c r="F8" s="7">
        <v>38</v>
      </c>
      <c r="G8" s="7">
        <v>53</v>
      </c>
      <c r="H8" s="7">
        <f t="shared" si="1"/>
        <v>91</v>
      </c>
      <c r="I8" s="7">
        <f t="shared" si="2"/>
        <v>154</v>
      </c>
      <c r="J8" s="7">
        <v>42</v>
      </c>
      <c r="K8" s="7">
        <v>42</v>
      </c>
      <c r="L8" s="18">
        <f t="shared" si="3"/>
        <v>3.6666666666666665</v>
      </c>
      <c r="M8" s="18">
        <f t="shared" si="4"/>
        <v>50.79365079365079</v>
      </c>
      <c r="N8" s="18">
        <f t="shared" si="5"/>
        <v>59.09090909090909</v>
      </c>
    </row>
    <row r="9" spans="1:14" ht="15">
      <c r="A9">
        <v>8</v>
      </c>
      <c r="B9" t="s">
        <v>36</v>
      </c>
      <c r="C9" s="7">
        <v>96</v>
      </c>
      <c r="D9" s="7">
        <v>46</v>
      </c>
      <c r="E9" s="7">
        <f t="shared" si="0"/>
        <v>142</v>
      </c>
      <c r="F9" s="7">
        <v>78</v>
      </c>
      <c r="G9" s="7">
        <v>61</v>
      </c>
      <c r="H9" s="7">
        <f t="shared" si="1"/>
        <v>139</v>
      </c>
      <c r="I9" s="7">
        <f t="shared" si="2"/>
        <v>281</v>
      </c>
      <c r="J9" s="7">
        <v>134</v>
      </c>
      <c r="K9" s="7">
        <v>104</v>
      </c>
      <c r="L9" s="18">
        <f t="shared" si="3"/>
        <v>2.701923076923077</v>
      </c>
      <c r="M9" s="18">
        <f t="shared" si="4"/>
        <v>32.3943661971831</v>
      </c>
      <c r="N9" s="18">
        <f t="shared" si="5"/>
        <v>49.46619217081851</v>
      </c>
    </row>
    <row r="10" spans="1:14" ht="15">
      <c r="A10">
        <v>10</v>
      </c>
      <c r="B10" t="s">
        <v>37</v>
      </c>
      <c r="C10" s="7">
        <v>3</v>
      </c>
      <c r="D10" s="7">
        <v>2</v>
      </c>
      <c r="E10" s="7">
        <f t="shared" si="0"/>
        <v>5</v>
      </c>
      <c r="F10" s="7">
        <v>8</v>
      </c>
      <c r="G10" s="7">
        <v>6</v>
      </c>
      <c r="H10" s="7">
        <f t="shared" si="1"/>
        <v>14</v>
      </c>
      <c r="I10" s="7">
        <f t="shared" si="2"/>
        <v>19</v>
      </c>
      <c r="J10" s="7">
        <v>80</v>
      </c>
      <c r="K10" s="7">
        <v>20</v>
      </c>
      <c r="L10" s="18">
        <f t="shared" si="3"/>
        <v>0.95</v>
      </c>
      <c r="M10" s="18">
        <f t="shared" si="4"/>
        <v>40</v>
      </c>
      <c r="N10" s="18">
        <f t="shared" si="5"/>
        <v>73.68421052631578</v>
      </c>
    </row>
    <row r="11" spans="1:14" ht="15">
      <c r="A11">
        <v>12</v>
      </c>
      <c r="B11" t="s">
        <v>38</v>
      </c>
      <c r="C11" s="7">
        <v>2</v>
      </c>
      <c r="D11" s="7">
        <v>5</v>
      </c>
      <c r="E11" s="7">
        <f t="shared" si="0"/>
        <v>7</v>
      </c>
      <c r="F11" s="7">
        <v>37</v>
      </c>
      <c r="G11" s="7">
        <v>24</v>
      </c>
      <c r="H11" s="7">
        <f t="shared" si="1"/>
        <v>61</v>
      </c>
      <c r="I11" s="7">
        <f t="shared" si="2"/>
        <v>68</v>
      </c>
      <c r="J11" s="7">
        <v>400</v>
      </c>
      <c r="K11" s="7">
        <v>168</v>
      </c>
      <c r="L11" s="18">
        <f t="shared" si="3"/>
        <v>0.40476190476190477</v>
      </c>
      <c r="M11" s="18">
        <f t="shared" si="4"/>
        <v>71.42857142857143</v>
      </c>
      <c r="N11" s="18">
        <f t="shared" si="5"/>
        <v>89.70588235294117</v>
      </c>
    </row>
    <row r="12" spans="1:14" ht="15">
      <c r="A12">
        <v>13</v>
      </c>
      <c r="B12" t="s">
        <v>39</v>
      </c>
      <c r="C12" s="7">
        <v>17</v>
      </c>
      <c r="D12" s="7">
        <v>5</v>
      </c>
      <c r="E12" s="7">
        <f t="shared" si="0"/>
        <v>22</v>
      </c>
      <c r="F12" s="7">
        <v>15</v>
      </c>
      <c r="G12" s="7">
        <v>8</v>
      </c>
      <c r="H12" s="7">
        <f t="shared" si="1"/>
        <v>23</v>
      </c>
      <c r="I12" s="7">
        <f t="shared" si="2"/>
        <v>45</v>
      </c>
      <c r="J12" s="7">
        <v>45</v>
      </c>
      <c r="K12" s="7">
        <v>34</v>
      </c>
      <c r="L12" s="18">
        <f t="shared" si="3"/>
        <v>1.3235294117647058</v>
      </c>
      <c r="M12" s="18">
        <f t="shared" si="4"/>
        <v>22.727272727272727</v>
      </c>
      <c r="N12" s="18">
        <f t="shared" si="5"/>
        <v>51.11111111111111</v>
      </c>
    </row>
    <row r="13" spans="1:14" ht="15">
      <c r="A13">
        <v>14</v>
      </c>
      <c r="B13" t="s">
        <v>40</v>
      </c>
      <c r="C13" s="7">
        <v>344</v>
      </c>
      <c r="D13" s="7">
        <v>204</v>
      </c>
      <c r="E13" s="7">
        <f t="shared" si="0"/>
        <v>548</v>
      </c>
      <c r="F13" s="7">
        <v>336</v>
      </c>
      <c r="G13" s="7">
        <v>280</v>
      </c>
      <c r="H13" s="7">
        <f t="shared" si="1"/>
        <v>616</v>
      </c>
      <c r="I13" s="7">
        <f t="shared" si="2"/>
        <v>1164</v>
      </c>
      <c r="J13" s="7">
        <v>633</v>
      </c>
      <c r="K13" s="7">
        <v>439</v>
      </c>
      <c r="L13" s="18">
        <f t="shared" si="3"/>
        <v>2.651480637813212</v>
      </c>
      <c r="M13" s="18">
        <f t="shared" si="4"/>
        <v>37.22627737226277</v>
      </c>
      <c r="N13" s="18">
        <f t="shared" si="5"/>
        <v>52.92096219931272</v>
      </c>
    </row>
    <row r="14" spans="1:14" ht="15">
      <c r="A14">
        <v>17</v>
      </c>
      <c r="B14" t="s">
        <v>41</v>
      </c>
      <c r="C14" s="7">
        <v>424</v>
      </c>
      <c r="D14" s="7">
        <v>357</v>
      </c>
      <c r="E14" s="7">
        <f t="shared" si="0"/>
        <v>781</v>
      </c>
      <c r="F14" s="7">
        <v>297</v>
      </c>
      <c r="G14" s="7">
        <v>255</v>
      </c>
      <c r="H14" s="7">
        <f t="shared" si="1"/>
        <v>552</v>
      </c>
      <c r="I14" s="7">
        <f t="shared" si="2"/>
        <v>1333</v>
      </c>
      <c r="J14" s="7">
        <v>228</v>
      </c>
      <c r="K14" s="7">
        <v>365</v>
      </c>
      <c r="L14" s="18">
        <f t="shared" si="3"/>
        <v>3.652054794520548</v>
      </c>
      <c r="M14" s="18">
        <f t="shared" si="4"/>
        <v>45.710627400768246</v>
      </c>
      <c r="N14" s="18">
        <f t="shared" si="5"/>
        <v>41.410352588147035</v>
      </c>
    </row>
    <row r="15" spans="1:14" ht="15">
      <c r="A15">
        <v>18</v>
      </c>
      <c r="B15" t="s">
        <v>42</v>
      </c>
      <c r="C15" s="7">
        <v>27</v>
      </c>
      <c r="D15" s="7">
        <v>17</v>
      </c>
      <c r="E15" s="7">
        <f t="shared" si="0"/>
        <v>44</v>
      </c>
      <c r="F15" s="7">
        <v>25</v>
      </c>
      <c r="G15" s="7">
        <v>30</v>
      </c>
      <c r="H15" s="7">
        <f t="shared" si="1"/>
        <v>55</v>
      </c>
      <c r="I15" s="7">
        <f t="shared" si="2"/>
        <v>99</v>
      </c>
      <c r="J15" s="7">
        <v>36</v>
      </c>
      <c r="K15" s="7">
        <v>40</v>
      </c>
      <c r="L15" s="18">
        <f t="shared" si="3"/>
        <v>2.475</v>
      </c>
      <c r="M15" s="18">
        <f t="shared" si="4"/>
        <v>38.63636363636363</v>
      </c>
      <c r="N15" s="18">
        <f t="shared" si="5"/>
        <v>55.55555555555556</v>
      </c>
    </row>
    <row r="16" spans="1:14" ht="15">
      <c r="A16">
        <v>19</v>
      </c>
      <c r="B16" t="s">
        <v>43</v>
      </c>
      <c r="C16" s="7">
        <v>67</v>
      </c>
      <c r="D16" s="7">
        <v>29</v>
      </c>
      <c r="E16" s="7">
        <f t="shared" si="0"/>
        <v>96</v>
      </c>
      <c r="F16" s="7">
        <v>62</v>
      </c>
      <c r="G16" s="7">
        <v>54</v>
      </c>
      <c r="H16" s="7">
        <f t="shared" si="1"/>
        <v>116</v>
      </c>
      <c r="I16" s="7">
        <f t="shared" si="2"/>
        <v>212</v>
      </c>
      <c r="J16" s="7">
        <v>61</v>
      </c>
      <c r="K16" s="7">
        <v>80</v>
      </c>
      <c r="L16" s="18">
        <f t="shared" si="3"/>
        <v>2.65</v>
      </c>
      <c r="M16" s="18">
        <f t="shared" si="4"/>
        <v>30.208333333333332</v>
      </c>
      <c r="N16" s="18">
        <f t="shared" si="5"/>
        <v>54.71698113207547</v>
      </c>
    </row>
    <row r="17" spans="1:14" ht="15">
      <c r="A17">
        <v>20</v>
      </c>
      <c r="B17" t="s">
        <v>44</v>
      </c>
      <c r="C17" s="7">
        <v>495</v>
      </c>
      <c r="D17" s="7">
        <v>306</v>
      </c>
      <c r="E17" s="7">
        <f t="shared" si="0"/>
        <v>801</v>
      </c>
      <c r="F17" s="7">
        <v>385</v>
      </c>
      <c r="G17" s="7">
        <v>322</v>
      </c>
      <c r="H17" s="7">
        <f t="shared" si="1"/>
        <v>707</v>
      </c>
      <c r="I17" s="7">
        <f t="shared" si="2"/>
        <v>1508</v>
      </c>
      <c r="J17" s="7">
        <v>251</v>
      </c>
      <c r="K17" s="7">
        <v>849</v>
      </c>
      <c r="L17" s="18">
        <f t="shared" si="3"/>
        <v>1.7762073027090695</v>
      </c>
      <c r="M17" s="18">
        <f t="shared" si="4"/>
        <v>38.20224719101123</v>
      </c>
      <c r="N17" s="18">
        <f t="shared" si="5"/>
        <v>46.88328912466844</v>
      </c>
    </row>
    <row r="18" spans="1:14" ht="15">
      <c r="A18">
        <v>21</v>
      </c>
      <c r="B18" t="s">
        <v>45</v>
      </c>
      <c r="C18" s="7">
        <v>442</v>
      </c>
      <c r="D18" s="7">
        <v>361</v>
      </c>
      <c r="E18" s="7">
        <f t="shared" si="0"/>
        <v>803</v>
      </c>
      <c r="F18" s="7">
        <v>373</v>
      </c>
      <c r="G18" s="7">
        <v>347</v>
      </c>
      <c r="H18" s="7">
        <f t="shared" si="1"/>
        <v>720</v>
      </c>
      <c r="I18" s="7">
        <f t="shared" si="2"/>
        <v>1523</v>
      </c>
      <c r="J18" s="7">
        <v>67</v>
      </c>
      <c r="K18" s="7">
        <v>499</v>
      </c>
      <c r="L18" s="18">
        <f t="shared" si="3"/>
        <v>3.0521042084168335</v>
      </c>
      <c r="M18" s="18">
        <f t="shared" si="4"/>
        <v>44.95641344956414</v>
      </c>
      <c r="N18" s="18">
        <f t="shared" si="5"/>
        <v>47.27511490479317</v>
      </c>
    </row>
    <row r="19" spans="1:14" ht="15">
      <c r="A19">
        <v>22</v>
      </c>
      <c r="B19" t="s">
        <v>46</v>
      </c>
      <c r="C19" s="7">
        <v>140</v>
      </c>
      <c r="D19" s="7">
        <v>124</v>
      </c>
      <c r="E19" s="7">
        <f t="shared" si="0"/>
        <v>264</v>
      </c>
      <c r="F19" s="7">
        <v>70</v>
      </c>
      <c r="G19" s="7">
        <v>58</v>
      </c>
      <c r="H19" s="7">
        <f t="shared" si="1"/>
        <v>128</v>
      </c>
      <c r="I19" s="7">
        <f t="shared" si="2"/>
        <v>392</v>
      </c>
      <c r="J19" s="7">
        <v>99</v>
      </c>
      <c r="K19" s="7">
        <v>90</v>
      </c>
      <c r="L19" s="18">
        <f t="shared" si="3"/>
        <v>4.355555555555555</v>
      </c>
      <c r="M19" s="18">
        <f t="shared" si="4"/>
        <v>46.96969696969697</v>
      </c>
      <c r="N19" s="18">
        <f t="shared" si="5"/>
        <v>32.6530612244898</v>
      </c>
    </row>
    <row r="20" spans="1:14" ht="15">
      <c r="A20">
        <v>23</v>
      </c>
      <c r="B20" t="s">
        <v>47</v>
      </c>
      <c r="C20" s="7">
        <v>2432</v>
      </c>
      <c r="D20" s="7">
        <v>2283</v>
      </c>
      <c r="E20" s="7">
        <f t="shared" si="0"/>
        <v>4715</v>
      </c>
      <c r="F20" s="7">
        <v>1552</v>
      </c>
      <c r="G20" s="7">
        <v>1635</v>
      </c>
      <c r="H20" s="7">
        <f t="shared" si="1"/>
        <v>3187</v>
      </c>
      <c r="I20" s="7">
        <f t="shared" si="2"/>
        <v>7902</v>
      </c>
      <c r="J20" s="7">
        <v>396</v>
      </c>
      <c r="K20" s="7">
        <v>3134</v>
      </c>
      <c r="L20" s="18">
        <f t="shared" si="3"/>
        <v>2.521378430121251</v>
      </c>
      <c r="M20" s="18">
        <f t="shared" si="4"/>
        <v>48.41993637327678</v>
      </c>
      <c r="N20" s="18">
        <f t="shared" si="5"/>
        <v>40.3315616299671</v>
      </c>
    </row>
    <row r="21" spans="1:14" ht="15">
      <c r="A21">
        <v>24</v>
      </c>
      <c r="B21" t="s">
        <v>48</v>
      </c>
      <c r="C21" s="7">
        <v>2649</v>
      </c>
      <c r="D21" s="7">
        <v>2563</v>
      </c>
      <c r="E21" s="7">
        <f t="shared" si="0"/>
        <v>5212</v>
      </c>
      <c r="F21" s="7">
        <v>1764</v>
      </c>
      <c r="G21" s="7">
        <v>1707</v>
      </c>
      <c r="H21" s="7">
        <f t="shared" si="1"/>
        <v>3471</v>
      </c>
      <c r="I21" s="7">
        <f t="shared" si="2"/>
        <v>8683</v>
      </c>
      <c r="J21" s="7">
        <v>1269</v>
      </c>
      <c r="K21" s="7">
        <v>3852</v>
      </c>
      <c r="L21" s="18">
        <f t="shared" si="3"/>
        <v>2.254153686396677</v>
      </c>
      <c r="M21" s="18">
        <f t="shared" si="4"/>
        <v>49.17498081350729</v>
      </c>
      <c r="N21" s="18">
        <f t="shared" si="5"/>
        <v>39.974663134861224</v>
      </c>
    </row>
    <row r="22" spans="1:14" ht="15">
      <c r="A22">
        <v>25</v>
      </c>
      <c r="B22" t="s">
        <v>49</v>
      </c>
      <c r="C22" s="7">
        <v>2644</v>
      </c>
      <c r="D22" s="7">
        <v>1693</v>
      </c>
      <c r="E22" s="7">
        <f t="shared" si="0"/>
        <v>4337</v>
      </c>
      <c r="F22" s="7">
        <v>1402</v>
      </c>
      <c r="G22" s="7">
        <v>1271</v>
      </c>
      <c r="H22" s="7">
        <f t="shared" si="1"/>
        <v>2673</v>
      </c>
      <c r="I22" s="7">
        <f t="shared" si="2"/>
        <v>7010</v>
      </c>
      <c r="J22" s="7">
        <v>790</v>
      </c>
      <c r="K22" s="7">
        <v>5521</v>
      </c>
      <c r="L22" s="18">
        <f t="shared" si="3"/>
        <v>1.2696975185654773</v>
      </c>
      <c r="M22" s="18">
        <f t="shared" si="4"/>
        <v>39.036200138344476</v>
      </c>
      <c r="N22" s="18">
        <f t="shared" si="5"/>
        <v>38.13124108416548</v>
      </c>
    </row>
    <row r="23" ht="15">
      <c r="K23" s="16"/>
    </row>
    <row r="24" spans="2:14" ht="15">
      <c r="B24" s="9" t="s">
        <v>15</v>
      </c>
      <c r="C24" s="10">
        <f>SUM(C3:C23)</f>
        <v>10177</v>
      </c>
      <c r="D24" s="10">
        <f aca="true" t="shared" si="6" ref="D24:K24">SUM(D3:D23)</f>
        <v>8305</v>
      </c>
      <c r="E24" s="10">
        <f t="shared" si="6"/>
        <v>18482</v>
      </c>
      <c r="F24" s="10">
        <f t="shared" si="6"/>
        <v>6892</v>
      </c>
      <c r="G24" s="10">
        <f t="shared" si="6"/>
        <v>6476</v>
      </c>
      <c r="H24" s="10">
        <f t="shared" si="6"/>
        <v>13368</v>
      </c>
      <c r="I24" s="10">
        <f t="shared" si="6"/>
        <v>31850</v>
      </c>
      <c r="J24" s="10">
        <f t="shared" si="6"/>
        <v>5181</v>
      </c>
      <c r="K24" s="10">
        <f t="shared" si="6"/>
        <v>15760.1</v>
      </c>
      <c r="L24" s="17"/>
      <c r="M24" s="21" t="s">
        <v>24</v>
      </c>
      <c r="N24" s="17"/>
    </row>
    <row r="25" spans="2:14" ht="15">
      <c r="B25" s="9" t="s">
        <v>16</v>
      </c>
      <c r="C25" s="10">
        <v>17127</v>
      </c>
      <c r="D25" s="10">
        <v>14171</v>
      </c>
      <c r="E25" s="10">
        <v>31298</v>
      </c>
      <c r="F25" s="10">
        <v>11062</v>
      </c>
      <c r="G25" s="10">
        <v>10347</v>
      </c>
      <c r="H25" s="10">
        <v>21409</v>
      </c>
      <c r="I25" s="10">
        <v>52707</v>
      </c>
      <c r="J25" s="10">
        <v>21387</v>
      </c>
      <c r="K25" s="10">
        <v>21791</v>
      </c>
      <c r="L25" s="17"/>
      <c r="M25" s="17"/>
      <c r="N25" s="17"/>
    </row>
    <row r="28" ht="15">
      <c r="B28" t="s">
        <v>24</v>
      </c>
    </row>
  </sheetData>
  <sheetProtection/>
  <conditionalFormatting sqref="C24:N25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B1">
      <selection activeCell="F15" sqref="F15"/>
    </sheetView>
  </sheetViews>
  <sheetFormatPr defaultColWidth="9.140625" defaultRowHeight="15"/>
  <cols>
    <col min="2" max="2" width="10.2812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7</v>
      </c>
      <c r="B2" t="s">
        <v>35</v>
      </c>
      <c r="C2">
        <v>2012</v>
      </c>
      <c r="D2" t="s">
        <v>50</v>
      </c>
      <c r="E2">
        <v>31</v>
      </c>
      <c r="F2">
        <v>32</v>
      </c>
      <c r="G2">
        <f>SUM(E2:F2)</f>
        <v>63</v>
      </c>
      <c r="H2">
        <v>38</v>
      </c>
      <c r="I2">
        <v>53</v>
      </c>
      <c r="J2">
        <f>SUM(H2:I2)</f>
        <v>91</v>
      </c>
      <c r="K2">
        <f>SUM(J2,G2)</f>
        <v>154</v>
      </c>
      <c r="L2" s="18">
        <f>(F2/G2)*100</f>
        <v>50.79365079365079</v>
      </c>
      <c r="M2" s="18">
        <f>(J2/K2)*100</f>
        <v>59.09090909090909</v>
      </c>
      <c r="N2">
        <v>42</v>
      </c>
      <c r="O2" s="18">
        <v>42.5</v>
      </c>
      <c r="P2" s="8">
        <f>K2/O2</f>
        <v>3.623529411764706</v>
      </c>
    </row>
    <row r="3" spans="1:16" ht="15">
      <c r="A3">
        <v>7</v>
      </c>
      <c r="B3" t="s">
        <v>35</v>
      </c>
      <c r="C3">
        <v>2012</v>
      </c>
      <c r="D3" t="s">
        <v>51</v>
      </c>
      <c r="E3">
        <v>631</v>
      </c>
      <c r="F3">
        <v>601</v>
      </c>
      <c r="G3">
        <f>SUM(E3:F3)</f>
        <v>1232</v>
      </c>
      <c r="H3">
        <v>936</v>
      </c>
      <c r="I3">
        <v>796</v>
      </c>
      <c r="J3">
        <f>SUM(H3:I3)</f>
        <v>1732</v>
      </c>
      <c r="K3">
        <f>SUM(J3,G3)</f>
        <v>2964</v>
      </c>
      <c r="L3" s="18">
        <f>(F3/G3)*100</f>
        <v>48.782467532467535</v>
      </c>
      <c r="M3" s="18">
        <f>(J3/K3)*100</f>
        <v>58.43454790823211</v>
      </c>
      <c r="N3">
        <v>59</v>
      </c>
      <c r="O3" s="18">
        <v>732.5</v>
      </c>
      <c r="P3" s="8">
        <f>K3/O3</f>
        <v>4.04641638225256</v>
      </c>
    </row>
    <row r="4" spans="1:16" ht="15">
      <c r="A4">
        <v>7</v>
      </c>
      <c r="B4" t="s">
        <v>35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8</v>
      </c>
      <c r="I4">
        <v>9</v>
      </c>
      <c r="J4">
        <f>SUM(H4:I4)</f>
        <v>17</v>
      </c>
      <c r="K4">
        <f>SUM(J4,G4)</f>
        <v>17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662</v>
      </c>
      <c r="F5">
        <f aca="true" t="shared" si="0" ref="F5:K5">SUM(F2:F4)</f>
        <v>633</v>
      </c>
      <c r="G5">
        <f t="shared" si="0"/>
        <v>1295</v>
      </c>
      <c r="H5">
        <f t="shared" si="0"/>
        <v>982</v>
      </c>
      <c r="I5">
        <f t="shared" si="0"/>
        <v>858</v>
      </c>
      <c r="J5">
        <f t="shared" si="0"/>
        <v>1840</v>
      </c>
      <c r="K5">
        <f t="shared" si="0"/>
        <v>3135</v>
      </c>
      <c r="L5" s="18">
        <f>(F5/G5)*100</f>
        <v>48.88030888030888</v>
      </c>
      <c r="M5" s="18">
        <f>(J5/K5)*100</f>
        <v>58.69218500797449</v>
      </c>
    </row>
    <row r="11" ht="15">
      <c r="D11" t="s">
        <v>24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D16" sqref="D16"/>
    </sheetView>
  </sheetViews>
  <sheetFormatPr defaultColWidth="9.140625" defaultRowHeight="15"/>
  <cols>
    <col min="4" max="4" width="17.28125" style="0" bestFit="1" customWidth="1"/>
    <col min="7" max="7" width="14.28125" style="0" bestFit="1" customWidth="1"/>
    <col min="8" max="8" width="10.14062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8</v>
      </c>
      <c r="B2" t="s">
        <v>36</v>
      </c>
      <c r="C2">
        <v>2012</v>
      </c>
      <c r="D2" t="s">
        <v>50</v>
      </c>
      <c r="E2">
        <v>96</v>
      </c>
      <c r="F2">
        <v>46</v>
      </c>
      <c r="G2">
        <f>SUM(E2:F2)</f>
        <v>142</v>
      </c>
      <c r="H2">
        <v>78</v>
      </c>
      <c r="I2">
        <v>61</v>
      </c>
      <c r="J2">
        <f>SUM(H2:I2)</f>
        <v>139</v>
      </c>
      <c r="K2">
        <f>SUM(J2,G2)</f>
        <v>281</v>
      </c>
      <c r="L2" s="18">
        <f>(F2/G2)*100</f>
        <v>32.3943661971831</v>
      </c>
      <c r="M2" s="18">
        <f>(J2/K2)*100</f>
        <v>49.46619217081851</v>
      </c>
      <c r="N2">
        <v>134</v>
      </c>
      <c r="O2" s="18">
        <v>104</v>
      </c>
      <c r="P2" s="8">
        <f>K2/O2</f>
        <v>2.701923076923077</v>
      </c>
    </row>
    <row r="3" spans="1:16" ht="15">
      <c r="A3">
        <v>8</v>
      </c>
      <c r="B3" t="s">
        <v>36</v>
      </c>
      <c r="C3">
        <v>2012</v>
      </c>
      <c r="D3" t="s">
        <v>51</v>
      </c>
      <c r="E3">
        <v>601</v>
      </c>
      <c r="F3">
        <v>630</v>
      </c>
      <c r="G3">
        <f>SUM(E3:F3)</f>
        <v>1231</v>
      </c>
      <c r="H3">
        <v>750</v>
      </c>
      <c r="I3">
        <v>687</v>
      </c>
      <c r="J3">
        <f>SUM(H3:I3)</f>
        <v>1437</v>
      </c>
      <c r="K3">
        <f>SUM(J3,G3)</f>
        <v>2668</v>
      </c>
      <c r="L3" s="18">
        <f>(F3/G3)*100</f>
        <v>51.1779041429732</v>
      </c>
      <c r="M3" s="18">
        <f>(J3/K3)*100</f>
        <v>53.860569715142425</v>
      </c>
      <c r="N3">
        <v>54</v>
      </c>
      <c r="O3" s="18">
        <v>900.5</v>
      </c>
      <c r="P3" s="8">
        <f>K3/O3</f>
        <v>2.962798445308162</v>
      </c>
    </row>
    <row r="4" spans="1:16" ht="15">
      <c r="A4">
        <v>8</v>
      </c>
      <c r="B4" t="s">
        <v>36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11</v>
      </c>
      <c r="I4">
        <v>6</v>
      </c>
      <c r="J4">
        <f>SUM(H4:I4)</f>
        <v>17</v>
      </c>
      <c r="K4">
        <f>SUM(J4,G4)</f>
        <v>17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697</v>
      </c>
      <c r="F5">
        <f aca="true" t="shared" si="0" ref="F5:K5">SUM(F2:F4)</f>
        <v>676</v>
      </c>
      <c r="G5">
        <f t="shared" si="0"/>
        <v>1373</v>
      </c>
      <c r="H5">
        <f t="shared" si="0"/>
        <v>839</v>
      </c>
      <c r="I5">
        <f t="shared" si="0"/>
        <v>754</v>
      </c>
      <c r="J5">
        <f t="shared" si="0"/>
        <v>1593</v>
      </c>
      <c r="K5">
        <f t="shared" si="0"/>
        <v>2966</v>
      </c>
      <c r="L5" s="18">
        <f>(F5/G5)*100</f>
        <v>49.23525127458121</v>
      </c>
      <c r="M5" s="18">
        <f>(J5/K5)*100</f>
        <v>53.70869858395145</v>
      </c>
    </row>
    <row r="12" ht="15">
      <c r="D12" t="s">
        <v>24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D13" sqref="D13"/>
    </sheetView>
  </sheetViews>
  <sheetFormatPr defaultColWidth="9.140625" defaultRowHeight="15"/>
  <cols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10</v>
      </c>
      <c r="B2" t="s">
        <v>37</v>
      </c>
      <c r="C2">
        <v>2012</v>
      </c>
      <c r="D2" t="s">
        <v>50</v>
      </c>
      <c r="E2">
        <v>3</v>
      </c>
      <c r="F2">
        <v>2</v>
      </c>
      <c r="G2">
        <f>SUM(E2:F2)</f>
        <v>5</v>
      </c>
      <c r="H2">
        <v>8</v>
      </c>
      <c r="I2">
        <v>6</v>
      </c>
      <c r="J2">
        <f>SUM(H2:I2)</f>
        <v>14</v>
      </c>
      <c r="K2">
        <f>SUM(J2,G2)</f>
        <v>19</v>
      </c>
      <c r="L2" s="18">
        <f>(F2/G2)*100</f>
        <v>40</v>
      </c>
      <c r="M2" s="18">
        <f>(J2/K2)*100</f>
        <v>73.68421052631578</v>
      </c>
      <c r="N2">
        <v>80</v>
      </c>
      <c r="O2" s="18">
        <v>19.7</v>
      </c>
      <c r="P2" s="8">
        <f>K2/O2</f>
        <v>0.9644670050761421</v>
      </c>
    </row>
    <row r="3" spans="1:16" ht="15">
      <c r="A3">
        <v>10</v>
      </c>
      <c r="B3" t="s">
        <v>37</v>
      </c>
      <c r="C3">
        <v>2012</v>
      </c>
      <c r="D3" t="s">
        <v>51</v>
      </c>
      <c r="E3">
        <v>131</v>
      </c>
      <c r="F3">
        <v>62</v>
      </c>
      <c r="G3">
        <f>SUM(E3:F3)</f>
        <v>193</v>
      </c>
      <c r="H3">
        <v>135</v>
      </c>
      <c r="I3">
        <v>140</v>
      </c>
      <c r="J3">
        <f>SUM(H3:I3)</f>
        <v>275</v>
      </c>
      <c r="K3">
        <f>SUM(J3,G3)</f>
        <v>468</v>
      </c>
      <c r="L3" s="18">
        <f>(F3/G3)*100</f>
        <v>32.12435233160622</v>
      </c>
      <c r="M3" s="18">
        <f>(J3/K3)*100</f>
        <v>58.76068376068376</v>
      </c>
      <c r="N3">
        <v>15</v>
      </c>
      <c r="O3" s="18">
        <v>225.4</v>
      </c>
      <c r="P3" s="8">
        <f>K3/O3</f>
        <v>2.0763087843833183</v>
      </c>
    </row>
    <row r="4" spans="1:16" ht="15">
      <c r="A4">
        <v>10</v>
      </c>
      <c r="B4" t="s">
        <v>37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6</v>
      </c>
      <c r="I4">
        <v>2</v>
      </c>
      <c r="J4">
        <f>SUM(H4:I4)</f>
        <v>8</v>
      </c>
      <c r="K4">
        <f>SUM(J4,G4)</f>
        <v>8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134</v>
      </c>
      <c r="F5">
        <f aca="true" t="shared" si="0" ref="F5:K5">SUM(F2:F4)</f>
        <v>64</v>
      </c>
      <c r="G5">
        <f t="shared" si="0"/>
        <v>198</v>
      </c>
      <c r="H5">
        <f t="shared" si="0"/>
        <v>149</v>
      </c>
      <c r="I5">
        <f t="shared" si="0"/>
        <v>148</v>
      </c>
      <c r="J5">
        <f t="shared" si="0"/>
        <v>297</v>
      </c>
      <c r="K5">
        <f t="shared" si="0"/>
        <v>495</v>
      </c>
      <c r="L5" s="18">
        <f>(F5/G5)*100</f>
        <v>32.323232323232325</v>
      </c>
      <c r="M5" s="18">
        <f>(J5/K5)*100</f>
        <v>60</v>
      </c>
    </row>
    <row r="12" ht="15">
      <c r="D12" t="s">
        <v>24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B1">
      <selection activeCell="D10" sqref="D10"/>
    </sheetView>
  </sheetViews>
  <sheetFormatPr defaultColWidth="9.140625" defaultRowHeight="15"/>
  <cols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12</v>
      </c>
      <c r="B2" t="s">
        <v>38</v>
      </c>
      <c r="C2">
        <v>2012</v>
      </c>
      <c r="D2" t="s">
        <v>50</v>
      </c>
      <c r="E2">
        <v>2</v>
      </c>
      <c r="F2">
        <v>5</v>
      </c>
      <c r="G2">
        <f>SUM(E2:F2)</f>
        <v>7</v>
      </c>
      <c r="H2">
        <v>37</v>
      </c>
      <c r="I2">
        <v>24</v>
      </c>
      <c r="J2">
        <f>SUM(H2:I2)</f>
        <v>61</v>
      </c>
      <c r="K2">
        <f>SUM(J2,G2)</f>
        <v>68</v>
      </c>
      <c r="L2" s="18">
        <f>(F2/G2)*100</f>
        <v>71.42857142857143</v>
      </c>
      <c r="M2" s="18">
        <f>(J2/K2)*100</f>
        <v>89.70588235294117</v>
      </c>
      <c r="N2">
        <v>400</v>
      </c>
      <c r="O2" s="18">
        <v>167.9</v>
      </c>
      <c r="P2" s="8">
        <f>K2/O2</f>
        <v>0.4050029779630732</v>
      </c>
    </row>
    <row r="3" spans="1:16" ht="15">
      <c r="A3">
        <v>12</v>
      </c>
      <c r="B3" t="s">
        <v>38</v>
      </c>
      <c r="C3">
        <v>2012</v>
      </c>
      <c r="D3" t="s">
        <v>51</v>
      </c>
      <c r="E3">
        <v>161</v>
      </c>
      <c r="F3">
        <v>129</v>
      </c>
      <c r="G3">
        <f>SUM(E3:F3)</f>
        <v>290</v>
      </c>
      <c r="H3">
        <v>177</v>
      </c>
      <c r="I3">
        <v>139</v>
      </c>
      <c r="J3">
        <f>SUM(H3:I3)</f>
        <v>316</v>
      </c>
      <c r="K3">
        <f>SUM(J3,G3)</f>
        <v>606</v>
      </c>
      <c r="L3" s="18">
        <f>(F3/G3)*100</f>
        <v>44.48275862068966</v>
      </c>
      <c r="M3" s="18">
        <f>(J3/K3)*100</f>
        <v>52.14521452145215</v>
      </c>
      <c r="N3">
        <v>25</v>
      </c>
      <c r="O3" s="18">
        <v>344.8</v>
      </c>
      <c r="P3" s="8">
        <f>K3/O3</f>
        <v>1.75754060324826</v>
      </c>
    </row>
    <row r="4" spans="1:16" ht="15">
      <c r="A4">
        <v>12</v>
      </c>
      <c r="B4" t="s">
        <v>38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7</v>
      </c>
      <c r="I4">
        <v>4</v>
      </c>
      <c r="J4">
        <f>SUM(H4:I4)</f>
        <v>11</v>
      </c>
      <c r="K4">
        <f>SUM(J4,G4)</f>
        <v>11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163</v>
      </c>
      <c r="F5">
        <f aca="true" t="shared" si="0" ref="F5:K5">SUM(F2:F4)</f>
        <v>134</v>
      </c>
      <c r="G5">
        <f t="shared" si="0"/>
        <v>297</v>
      </c>
      <c r="H5">
        <f t="shared" si="0"/>
        <v>221</v>
      </c>
      <c r="I5">
        <f t="shared" si="0"/>
        <v>167</v>
      </c>
      <c r="J5">
        <f t="shared" si="0"/>
        <v>388</v>
      </c>
      <c r="K5">
        <f t="shared" si="0"/>
        <v>685</v>
      </c>
      <c r="L5" s="18">
        <f>(F5/G5)*100</f>
        <v>45.11784511784512</v>
      </c>
      <c r="M5" s="18">
        <f>(J5/K5)*100</f>
        <v>56.64233576642336</v>
      </c>
    </row>
    <row r="11" ht="15">
      <c r="D11" t="s">
        <v>24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B1">
      <selection activeCell="D12" sqref="D12"/>
    </sheetView>
  </sheetViews>
  <sheetFormatPr defaultColWidth="9.140625" defaultRowHeight="15"/>
  <cols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13</v>
      </c>
      <c r="B2" t="s">
        <v>39</v>
      </c>
      <c r="C2">
        <v>2012</v>
      </c>
      <c r="D2" t="s">
        <v>50</v>
      </c>
      <c r="E2">
        <v>17</v>
      </c>
      <c r="F2">
        <v>5</v>
      </c>
      <c r="G2">
        <f>SUM(E2:F2)</f>
        <v>22</v>
      </c>
      <c r="H2">
        <v>15</v>
      </c>
      <c r="I2">
        <v>8</v>
      </c>
      <c r="J2">
        <f>SUM(H2:I2)</f>
        <v>23</v>
      </c>
      <c r="K2">
        <f>SUM(J2,G2)</f>
        <v>45</v>
      </c>
      <c r="L2" s="18">
        <f>(F2/G2)*100</f>
        <v>22.727272727272727</v>
      </c>
      <c r="M2" s="18">
        <f>(J2/K2)*100</f>
        <v>51.11111111111111</v>
      </c>
      <c r="N2">
        <v>45</v>
      </c>
      <c r="O2" s="18">
        <v>33.5</v>
      </c>
      <c r="P2" s="8">
        <f>K2/O2</f>
        <v>1.3432835820895523</v>
      </c>
    </row>
    <row r="3" spans="1:16" ht="15">
      <c r="A3">
        <v>13</v>
      </c>
      <c r="B3" t="s">
        <v>39</v>
      </c>
      <c r="C3">
        <v>2012</v>
      </c>
      <c r="D3" t="s">
        <v>51</v>
      </c>
      <c r="E3">
        <v>363</v>
      </c>
      <c r="F3">
        <v>345</v>
      </c>
      <c r="G3">
        <f>SUM(E3:F3)</f>
        <v>708</v>
      </c>
      <c r="H3">
        <v>376</v>
      </c>
      <c r="I3">
        <v>330</v>
      </c>
      <c r="J3">
        <f>SUM(H3:I3)</f>
        <v>706</v>
      </c>
      <c r="K3">
        <f>SUM(J3,G3)</f>
        <v>1414</v>
      </c>
      <c r="L3" s="18">
        <f>(F3/G3)*100</f>
        <v>48.728813559322035</v>
      </c>
      <c r="M3" s="18">
        <f>(J3/K3)*100</f>
        <v>49.929278642149924</v>
      </c>
      <c r="N3">
        <v>27</v>
      </c>
      <c r="O3" s="18">
        <v>411.8</v>
      </c>
      <c r="P3" s="8">
        <f>K3/O3</f>
        <v>3.4337056823700824</v>
      </c>
    </row>
    <row r="4" spans="1:16" ht="15">
      <c r="A4">
        <v>13</v>
      </c>
      <c r="B4" t="s">
        <v>39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0</v>
      </c>
      <c r="I4">
        <v>0</v>
      </c>
      <c r="J4">
        <f>SUM(H4:I4)</f>
        <v>0</v>
      </c>
      <c r="K4">
        <f>SUM(J4,G4)</f>
        <v>0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380</v>
      </c>
      <c r="F5">
        <f aca="true" t="shared" si="0" ref="F5:K5">SUM(F2:F4)</f>
        <v>350</v>
      </c>
      <c r="G5">
        <f t="shared" si="0"/>
        <v>730</v>
      </c>
      <c r="H5">
        <f t="shared" si="0"/>
        <v>391</v>
      </c>
      <c r="I5">
        <f t="shared" si="0"/>
        <v>338</v>
      </c>
      <c r="J5">
        <f t="shared" si="0"/>
        <v>729</v>
      </c>
      <c r="K5">
        <f t="shared" si="0"/>
        <v>1459</v>
      </c>
      <c r="L5" s="18">
        <f>(F5/G5)*100</f>
        <v>47.94520547945205</v>
      </c>
      <c r="M5" s="18">
        <f>(J5/K5)*100</f>
        <v>49.96572995202193</v>
      </c>
    </row>
    <row r="11" ht="15">
      <c r="D11" t="s">
        <v>24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C12" sqref="C12"/>
    </sheetView>
  </sheetViews>
  <sheetFormatPr defaultColWidth="9.140625" defaultRowHeight="15"/>
  <cols>
    <col min="2" max="2" width="15.14062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14</v>
      </c>
      <c r="B2" t="s">
        <v>40</v>
      </c>
      <c r="C2">
        <v>2012</v>
      </c>
      <c r="D2" t="s">
        <v>50</v>
      </c>
      <c r="E2">
        <v>344</v>
      </c>
      <c r="F2">
        <v>204</v>
      </c>
      <c r="G2">
        <f>SUM(E2:F2)</f>
        <v>548</v>
      </c>
      <c r="H2">
        <v>336</v>
      </c>
      <c r="I2">
        <v>280</v>
      </c>
      <c r="J2">
        <f>SUM(H2:I2)</f>
        <v>616</v>
      </c>
      <c r="K2">
        <f>SUM(J2,G2)</f>
        <v>1164</v>
      </c>
      <c r="L2" s="18">
        <f>(F2/G2)*100</f>
        <v>37.22627737226277</v>
      </c>
      <c r="M2" s="18">
        <f>(J2/K2)*100</f>
        <v>52.92096219931272</v>
      </c>
      <c r="N2">
        <v>633</v>
      </c>
      <c r="O2" s="18">
        <v>439.3</v>
      </c>
      <c r="P2" s="8">
        <f>K2/O2</f>
        <v>2.649669929433189</v>
      </c>
    </row>
    <row r="3" spans="1:16" ht="15">
      <c r="A3">
        <v>14</v>
      </c>
      <c r="B3" t="s">
        <v>40</v>
      </c>
      <c r="C3">
        <v>2012</v>
      </c>
      <c r="D3" t="s">
        <v>51</v>
      </c>
      <c r="E3">
        <v>1445</v>
      </c>
      <c r="F3">
        <v>1311</v>
      </c>
      <c r="G3">
        <f>SUM(E3:F3)</f>
        <v>2756</v>
      </c>
      <c r="H3">
        <v>1571</v>
      </c>
      <c r="I3">
        <v>1434</v>
      </c>
      <c r="J3">
        <f>SUM(H3:I3)</f>
        <v>3005</v>
      </c>
      <c r="K3">
        <f>SUM(J3,G3)</f>
        <v>5761</v>
      </c>
      <c r="L3" s="18">
        <f>(F3/G3)*100</f>
        <v>47.568940493468794</v>
      </c>
      <c r="M3" s="18">
        <f>(J3/K3)*100</f>
        <v>52.16108314528728</v>
      </c>
      <c r="N3">
        <v>128</v>
      </c>
      <c r="O3" s="18">
        <v>1604.1</v>
      </c>
      <c r="P3" s="8">
        <f>K3/O3</f>
        <v>3.591421981173244</v>
      </c>
    </row>
    <row r="4" spans="1:16" ht="15">
      <c r="A4">
        <v>14</v>
      </c>
      <c r="B4" t="s">
        <v>40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101</v>
      </c>
      <c r="I4">
        <v>69</v>
      </c>
      <c r="J4">
        <f>SUM(H4:I4)</f>
        <v>170</v>
      </c>
      <c r="K4">
        <f>SUM(J4,G4)</f>
        <v>170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1789</v>
      </c>
      <c r="F5">
        <f aca="true" t="shared" si="0" ref="F5:K5">SUM(F2:F4)</f>
        <v>1515</v>
      </c>
      <c r="G5">
        <f t="shared" si="0"/>
        <v>3304</v>
      </c>
      <c r="H5">
        <f t="shared" si="0"/>
        <v>2008</v>
      </c>
      <c r="I5">
        <f t="shared" si="0"/>
        <v>1783</v>
      </c>
      <c r="J5">
        <f t="shared" si="0"/>
        <v>3791</v>
      </c>
      <c r="K5">
        <f t="shared" si="0"/>
        <v>7095</v>
      </c>
      <c r="L5" s="18">
        <f>(F5/G5)*100</f>
        <v>45.85351089588377</v>
      </c>
      <c r="M5" s="18">
        <f>(J5/K5)*100</f>
        <v>53.43199436222692</v>
      </c>
    </row>
    <row r="12" ht="15">
      <c r="D12" t="s">
        <v>24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D13" sqref="D13"/>
    </sheetView>
  </sheetViews>
  <sheetFormatPr defaultColWidth="9.140625" defaultRowHeight="15"/>
  <cols>
    <col min="2" max="2" width="9.5742187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17</v>
      </c>
      <c r="B2" t="s">
        <v>41</v>
      </c>
      <c r="C2">
        <v>2012</v>
      </c>
      <c r="D2" t="s">
        <v>50</v>
      </c>
      <c r="E2">
        <v>424</v>
      </c>
      <c r="F2">
        <v>357</v>
      </c>
      <c r="G2">
        <f>SUM(E2:F2)</f>
        <v>781</v>
      </c>
      <c r="H2">
        <v>297</v>
      </c>
      <c r="I2">
        <v>255</v>
      </c>
      <c r="J2">
        <f>SUM(H2:I2)</f>
        <v>552</v>
      </c>
      <c r="K2">
        <f>SUM(J2,G2)</f>
        <v>1333</v>
      </c>
      <c r="L2" s="18">
        <f>(F2/G2)*100</f>
        <v>45.710627400768246</v>
      </c>
      <c r="M2" s="18">
        <f>(J2/K2)*100</f>
        <v>41.410352588147035</v>
      </c>
      <c r="N2">
        <v>228</v>
      </c>
      <c r="O2" s="18">
        <v>365.3</v>
      </c>
      <c r="P2" s="8">
        <f>K2/O2</f>
        <v>3.6490555707637555</v>
      </c>
    </row>
    <row r="3" spans="1:16" ht="15">
      <c r="A3">
        <v>17</v>
      </c>
      <c r="B3" t="s">
        <v>41</v>
      </c>
      <c r="C3">
        <v>2012</v>
      </c>
      <c r="D3" t="s">
        <v>51</v>
      </c>
      <c r="E3">
        <v>1558</v>
      </c>
      <c r="F3">
        <v>1422</v>
      </c>
      <c r="G3">
        <f>SUM(E3:F3)</f>
        <v>2980</v>
      </c>
      <c r="H3">
        <v>1231</v>
      </c>
      <c r="I3">
        <v>1143</v>
      </c>
      <c r="J3">
        <f>SUM(H3:I3)</f>
        <v>2374</v>
      </c>
      <c r="K3">
        <f>SUM(J3,G3)</f>
        <v>5354</v>
      </c>
      <c r="L3" s="18">
        <f>(F3/G3)*100</f>
        <v>47.71812080536913</v>
      </c>
      <c r="M3" s="18">
        <f>(J3/K3)*100</f>
        <v>44.3406798655211</v>
      </c>
      <c r="N3">
        <v>86</v>
      </c>
      <c r="O3" s="18">
        <v>1312.1</v>
      </c>
      <c r="P3" s="8">
        <f>K3/O3</f>
        <v>4.080481670604375</v>
      </c>
    </row>
    <row r="4" spans="1:16" ht="15">
      <c r="A4">
        <v>17</v>
      </c>
      <c r="B4" t="s">
        <v>41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14</v>
      </c>
      <c r="I4">
        <v>12</v>
      </c>
      <c r="J4">
        <f>SUM(H4:I4)</f>
        <v>26</v>
      </c>
      <c r="K4">
        <f>SUM(J4,G4)</f>
        <v>26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1982</v>
      </c>
      <c r="F5">
        <f aca="true" t="shared" si="0" ref="F5:K5">SUM(F2:F4)</f>
        <v>1779</v>
      </c>
      <c r="G5">
        <f t="shared" si="0"/>
        <v>3761</v>
      </c>
      <c r="H5">
        <f t="shared" si="0"/>
        <v>1542</v>
      </c>
      <c r="I5">
        <f t="shared" si="0"/>
        <v>1410</v>
      </c>
      <c r="J5">
        <f t="shared" si="0"/>
        <v>2952</v>
      </c>
      <c r="K5">
        <f t="shared" si="0"/>
        <v>6713</v>
      </c>
      <c r="L5" s="18">
        <f>(F5/G5)*100</f>
        <v>47.301249667641585</v>
      </c>
      <c r="M5" s="18">
        <f>(J5/K5)*100</f>
        <v>43.97437807239684</v>
      </c>
    </row>
    <row r="12" ht="15">
      <c r="D12" t="s">
        <v>24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D13" sqref="D13"/>
    </sheetView>
  </sheetViews>
  <sheetFormatPr defaultColWidth="9.140625" defaultRowHeight="15"/>
  <cols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18</v>
      </c>
      <c r="B2" t="s">
        <v>42</v>
      </c>
      <c r="C2">
        <v>2012</v>
      </c>
      <c r="D2" t="s">
        <v>50</v>
      </c>
      <c r="E2">
        <v>27</v>
      </c>
      <c r="F2">
        <v>17</v>
      </c>
      <c r="G2">
        <f>SUM(E2:F2)</f>
        <v>44</v>
      </c>
      <c r="H2">
        <v>25</v>
      </c>
      <c r="I2">
        <v>30</v>
      </c>
      <c r="J2">
        <f>SUM(H2:I2)</f>
        <v>55</v>
      </c>
      <c r="K2">
        <f>SUM(J2,G2)</f>
        <v>99</v>
      </c>
      <c r="L2" s="18">
        <f>(F2/G2)*100</f>
        <v>38.63636363636363</v>
      </c>
      <c r="M2" s="18">
        <f>(J2/K2)*100</f>
        <v>55.55555555555556</v>
      </c>
      <c r="N2">
        <v>36</v>
      </c>
      <c r="O2" s="18">
        <v>40</v>
      </c>
      <c r="P2" s="8">
        <f>K2/O2</f>
        <v>2.475</v>
      </c>
    </row>
    <row r="3" spans="1:16" ht="15">
      <c r="A3">
        <v>18</v>
      </c>
      <c r="B3" t="s">
        <v>42</v>
      </c>
      <c r="C3">
        <v>2012</v>
      </c>
      <c r="D3" t="s">
        <v>51</v>
      </c>
      <c r="E3">
        <v>591</v>
      </c>
      <c r="F3">
        <v>552</v>
      </c>
      <c r="G3">
        <f>SUM(E3:F3)</f>
        <v>1143</v>
      </c>
      <c r="H3">
        <v>653</v>
      </c>
      <c r="I3">
        <v>630</v>
      </c>
      <c r="J3">
        <f>SUM(H3:I3)</f>
        <v>1283</v>
      </c>
      <c r="K3">
        <f>SUM(J3,G3)</f>
        <v>2426</v>
      </c>
      <c r="L3" s="18">
        <f>(F3/G3)*100</f>
        <v>48.29396325459317</v>
      </c>
      <c r="M3" s="18">
        <f>(J3/K3)*100</f>
        <v>52.88540807914263</v>
      </c>
      <c r="N3">
        <v>42</v>
      </c>
      <c r="O3" s="18">
        <v>728.6</v>
      </c>
      <c r="P3" s="8">
        <f>K3/O3</f>
        <v>3.3296733461432884</v>
      </c>
    </row>
    <row r="4" spans="1:16" ht="15">
      <c r="A4">
        <v>18</v>
      </c>
      <c r="B4" t="s">
        <v>42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9</v>
      </c>
      <c r="I4">
        <v>6</v>
      </c>
      <c r="J4">
        <f>SUM(H4:I4)</f>
        <v>15</v>
      </c>
      <c r="K4">
        <f>SUM(J4,G4)</f>
        <v>15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618</v>
      </c>
      <c r="F5">
        <f aca="true" t="shared" si="0" ref="F5:K5">SUM(F2:F4)</f>
        <v>569</v>
      </c>
      <c r="G5">
        <f t="shared" si="0"/>
        <v>1187</v>
      </c>
      <c r="H5">
        <f t="shared" si="0"/>
        <v>687</v>
      </c>
      <c r="I5">
        <f t="shared" si="0"/>
        <v>666</v>
      </c>
      <c r="J5">
        <f t="shared" si="0"/>
        <v>1353</v>
      </c>
      <c r="K5">
        <f t="shared" si="0"/>
        <v>2540</v>
      </c>
      <c r="L5" s="18">
        <f>(F5/G5)*100</f>
        <v>47.93597304128054</v>
      </c>
      <c r="M5" s="18">
        <f>(J5/K5)*100</f>
        <v>53.267716535433074</v>
      </c>
    </row>
    <row r="12" ht="15">
      <c r="D12" t="s">
        <v>24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C12" sqref="C12"/>
    </sheetView>
  </sheetViews>
  <sheetFormatPr defaultColWidth="9.140625" defaultRowHeight="15"/>
  <cols>
    <col min="2" max="2" width="12.5742187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19</v>
      </c>
      <c r="B2" t="s">
        <v>43</v>
      </c>
      <c r="C2">
        <v>2012</v>
      </c>
      <c r="D2" t="s">
        <v>50</v>
      </c>
      <c r="E2">
        <v>67</v>
      </c>
      <c r="F2">
        <v>29</v>
      </c>
      <c r="G2">
        <f>SUM(E2:F2)</f>
        <v>96</v>
      </c>
      <c r="H2">
        <v>62</v>
      </c>
      <c r="I2">
        <v>54</v>
      </c>
      <c r="J2">
        <f>SUM(H2:I2)</f>
        <v>116</v>
      </c>
      <c r="K2">
        <f>SUM(J2,G2)</f>
        <v>212</v>
      </c>
      <c r="L2" s="18">
        <f>(F2/G2)*100</f>
        <v>30.208333333333332</v>
      </c>
      <c r="M2" s="18">
        <f>(J2/K2)*100</f>
        <v>54.71698113207547</v>
      </c>
      <c r="N2">
        <v>61</v>
      </c>
      <c r="O2" s="18">
        <v>80</v>
      </c>
      <c r="P2" s="8">
        <f>K2/O2</f>
        <v>2.65</v>
      </c>
    </row>
    <row r="3" spans="1:16" ht="15">
      <c r="A3">
        <v>19</v>
      </c>
      <c r="B3" t="s">
        <v>43</v>
      </c>
      <c r="C3">
        <v>2012</v>
      </c>
      <c r="D3" t="s">
        <v>51</v>
      </c>
      <c r="E3">
        <v>275</v>
      </c>
      <c r="F3">
        <v>242</v>
      </c>
      <c r="G3">
        <f>SUM(E3:F3)</f>
        <v>517</v>
      </c>
      <c r="H3">
        <v>286</v>
      </c>
      <c r="I3">
        <v>287</v>
      </c>
      <c r="J3">
        <f>SUM(H3:I3)</f>
        <v>573</v>
      </c>
      <c r="K3">
        <f>SUM(J3,G3)</f>
        <v>1090</v>
      </c>
      <c r="L3" s="18">
        <f>(F3/G3)*100</f>
        <v>46.808510638297875</v>
      </c>
      <c r="M3" s="18">
        <f>(J3/K3)*100</f>
        <v>52.56880733944954</v>
      </c>
      <c r="N3">
        <v>35</v>
      </c>
      <c r="O3" s="18">
        <v>359.2</v>
      </c>
      <c r="P3" s="8">
        <f>K3/O3</f>
        <v>3.034521158129176</v>
      </c>
    </row>
    <row r="4" spans="1:16" ht="15">
      <c r="A4">
        <v>19</v>
      </c>
      <c r="B4" t="s">
        <v>43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0</v>
      </c>
      <c r="I4">
        <v>1</v>
      </c>
      <c r="J4">
        <f>SUM(H4:I4)</f>
        <v>1</v>
      </c>
      <c r="K4">
        <f>SUM(J4,G4)</f>
        <v>1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342</v>
      </c>
      <c r="F5">
        <f aca="true" t="shared" si="0" ref="F5:K5">SUM(F2:F4)</f>
        <v>271</v>
      </c>
      <c r="G5">
        <f t="shared" si="0"/>
        <v>613</v>
      </c>
      <c r="H5">
        <f t="shared" si="0"/>
        <v>348</v>
      </c>
      <c r="I5">
        <f t="shared" si="0"/>
        <v>342</v>
      </c>
      <c r="J5">
        <f t="shared" si="0"/>
        <v>690</v>
      </c>
      <c r="K5">
        <f t="shared" si="0"/>
        <v>1303</v>
      </c>
      <c r="L5" s="18">
        <f>(F5/G5)*100</f>
        <v>44.208809135399676</v>
      </c>
      <c r="M5" s="18">
        <f>(J5/K5)*100</f>
        <v>52.95471987720644</v>
      </c>
    </row>
    <row r="12" ht="15">
      <c r="D12" t="s">
        <v>24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B1">
      <selection activeCell="D12" sqref="D12"/>
    </sheetView>
  </sheetViews>
  <sheetFormatPr defaultColWidth="9.140625" defaultRowHeight="15"/>
  <cols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20</v>
      </c>
      <c r="B2" t="s">
        <v>44</v>
      </c>
      <c r="C2">
        <v>2012</v>
      </c>
      <c r="D2" t="s">
        <v>50</v>
      </c>
      <c r="E2">
        <v>495</v>
      </c>
      <c r="F2">
        <v>306</v>
      </c>
      <c r="G2">
        <f>SUM(E2:F2)</f>
        <v>801</v>
      </c>
      <c r="H2">
        <v>385</v>
      </c>
      <c r="I2">
        <v>322</v>
      </c>
      <c r="J2">
        <f>SUM(H2:I2)</f>
        <v>707</v>
      </c>
      <c r="K2">
        <f>SUM(J2,G2)</f>
        <v>1508</v>
      </c>
      <c r="L2" s="18">
        <f>(F2/G2)*100</f>
        <v>38.20224719101123</v>
      </c>
      <c r="M2" s="18">
        <f>(J2/K2)*100</f>
        <v>46.88328912466844</v>
      </c>
      <c r="N2">
        <v>251</v>
      </c>
      <c r="O2" s="18">
        <v>848.7</v>
      </c>
      <c r="P2" s="8">
        <f>K2/O2</f>
        <v>1.7768351596559442</v>
      </c>
    </row>
    <row r="3" spans="1:16" ht="15">
      <c r="A3">
        <v>20</v>
      </c>
      <c r="B3" t="s">
        <v>44</v>
      </c>
      <c r="C3">
        <v>2012</v>
      </c>
      <c r="D3" t="s">
        <v>51</v>
      </c>
      <c r="E3">
        <v>1279</v>
      </c>
      <c r="F3">
        <v>1025</v>
      </c>
      <c r="G3">
        <f>SUM(E3:F3)</f>
        <v>2304</v>
      </c>
      <c r="H3">
        <v>1012</v>
      </c>
      <c r="I3">
        <v>882</v>
      </c>
      <c r="J3">
        <f>SUM(H3:I3)</f>
        <v>1894</v>
      </c>
      <c r="K3">
        <f>SUM(J3,G3)</f>
        <v>4198</v>
      </c>
      <c r="L3" s="18">
        <f>(F3/G3)*100</f>
        <v>44.48784722222222</v>
      </c>
      <c r="M3" s="18">
        <f>(J3/K3)*100</f>
        <v>45.11672224868985</v>
      </c>
      <c r="N3">
        <v>63</v>
      </c>
      <c r="O3" s="18">
        <v>2030.7</v>
      </c>
      <c r="P3" s="8">
        <f>K3/O3</f>
        <v>2.067267444723494</v>
      </c>
    </row>
    <row r="4" spans="1:16" ht="15">
      <c r="A4">
        <v>20</v>
      </c>
      <c r="B4" t="s">
        <v>44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3</v>
      </c>
      <c r="I4">
        <v>6</v>
      </c>
      <c r="J4">
        <f>SUM(H4:I4)</f>
        <v>9</v>
      </c>
      <c r="K4">
        <f>SUM(J4,G4)</f>
        <v>9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1774</v>
      </c>
      <c r="F5">
        <f aca="true" t="shared" si="0" ref="F5:K5">SUM(F2:F4)</f>
        <v>1331</v>
      </c>
      <c r="G5">
        <f t="shared" si="0"/>
        <v>3105</v>
      </c>
      <c r="H5">
        <f t="shared" si="0"/>
        <v>1400</v>
      </c>
      <c r="I5">
        <f t="shared" si="0"/>
        <v>1210</v>
      </c>
      <c r="J5">
        <f t="shared" si="0"/>
        <v>2610</v>
      </c>
      <c r="K5">
        <f t="shared" si="0"/>
        <v>5715</v>
      </c>
      <c r="L5" s="18">
        <f>(F5/G5)*100</f>
        <v>42.86634460547504</v>
      </c>
      <c r="M5" s="18">
        <f>(J5/K5)*100</f>
        <v>45.66929133858268</v>
      </c>
    </row>
    <row r="11" ht="15">
      <c r="D11" t="s">
        <v>24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24.8515625" style="0" customWidth="1"/>
  </cols>
  <sheetData>
    <row r="1" spans="1:6" ht="15.75">
      <c r="A1" s="1" t="s">
        <v>27</v>
      </c>
      <c r="F1" s="12" t="s">
        <v>25</v>
      </c>
    </row>
    <row r="2" spans="1:14" ht="51.75">
      <c r="A2" s="13" t="s">
        <v>17</v>
      </c>
      <c r="B2" s="14" t="s">
        <v>29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15">
      <c r="A3" s="15">
        <v>1</v>
      </c>
      <c r="B3" t="s">
        <v>30</v>
      </c>
      <c r="C3">
        <v>249</v>
      </c>
      <c r="D3">
        <v>217</v>
      </c>
      <c r="E3">
        <f>SUM(C3:D3)</f>
        <v>466</v>
      </c>
      <c r="F3">
        <v>193</v>
      </c>
      <c r="G3">
        <v>181</v>
      </c>
      <c r="H3">
        <f>SUM(F3:G3)</f>
        <v>374</v>
      </c>
      <c r="I3">
        <f>SUM(H3,E3)</f>
        <v>840</v>
      </c>
      <c r="J3">
        <v>30</v>
      </c>
      <c r="K3" s="16">
        <v>357.2</v>
      </c>
      <c r="L3" s="18">
        <f>I3/K3</f>
        <v>2.3516237402015676</v>
      </c>
      <c r="M3" s="18">
        <f>(D3/E3)*100</f>
        <v>46.56652360515021</v>
      </c>
      <c r="N3" s="18">
        <f>(H3/I3)*100</f>
        <v>44.52380952380952</v>
      </c>
    </row>
    <row r="4" spans="1:14" ht="15">
      <c r="A4" s="15">
        <v>3</v>
      </c>
      <c r="B4" t="s">
        <v>31</v>
      </c>
      <c r="C4">
        <v>448</v>
      </c>
      <c r="D4">
        <v>447</v>
      </c>
      <c r="E4">
        <f aca="true" t="shared" si="0" ref="E4:E22">SUM(C4:D4)</f>
        <v>895</v>
      </c>
      <c r="F4">
        <v>523</v>
      </c>
      <c r="G4">
        <v>451</v>
      </c>
      <c r="H4">
        <f aca="true" t="shared" si="1" ref="H4:H22">SUM(F4:G4)</f>
        <v>974</v>
      </c>
      <c r="I4">
        <f aca="true" t="shared" si="2" ref="I4:I22">SUM(H4,E4)</f>
        <v>1869</v>
      </c>
      <c r="J4">
        <v>45</v>
      </c>
      <c r="K4" s="16">
        <v>686</v>
      </c>
      <c r="L4" s="18">
        <f aca="true" t="shared" si="3" ref="L4:L22">I4/K4</f>
        <v>2.7244897959183674</v>
      </c>
      <c r="M4" s="18">
        <f aca="true" t="shared" si="4" ref="M4:M22">(D4/E4)*100</f>
        <v>49.94413407821229</v>
      </c>
      <c r="N4" s="18">
        <f aca="true" t="shared" si="5" ref="N4:N22">(H4/I4)*100</f>
        <v>52.113429641519524</v>
      </c>
    </row>
    <row r="5" spans="1:14" ht="15">
      <c r="A5" s="15">
        <v>4</v>
      </c>
      <c r="B5" t="s">
        <v>32</v>
      </c>
      <c r="C5">
        <v>276</v>
      </c>
      <c r="D5">
        <v>279</v>
      </c>
      <c r="E5">
        <f t="shared" si="0"/>
        <v>555</v>
      </c>
      <c r="F5">
        <v>390</v>
      </c>
      <c r="G5">
        <v>320</v>
      </c>
      <c r="H5">
        <f t="shared" si="1"/>
        <v>710</v>
      </c>
      <c r="I5">
        <f t="shared" si="2"/>
        <v>1265</v>
      </c>
      <c r="J5">
        <v>47</v>
      </c>
      <c r="K5" s="16">
        <v>506</v>
      </c>
      <c r="L5" s="18">
        <f t="shared" si="3"/>
        <v>2.5</v>
      </c>
      <c r="M5" s="18">
        <f t="shared" si="4"/>
        <v>50.27027027027027</v>
      </c>
      <c r="N5" s="18">
        <f t="shared" si="5"/>
        <v>56.126482213438734</v>
      </c>
    </row>
    <row r="6" spans="1:14" ht="15">
      <c r="A6" s="15">
        <v>5</v>
      </c>
      <c r="B6" t="s">
        <v>33</v>
      </c>
      <c r="C6">
        <v>645</v>
      </c>
      <c r="D6">
        <v>701</v>
      </c>
      <c r="E6">
        <f t="shared" si="0"/>
        <v>1346</v>
      </c>
      <c r="F6">
        <v>800</v>
      </c>
      <c r="G6">
        <v>754</v>
      </c>
      <c r="H6">
        <f t="shared" si="1"/>
        <v>1554</v>
      </c>
      <c r="I6">
        <f t="shared" si="2"/>
        <v>2900</v>
      </c>
      <c r="J6">
        <v>61</v>
      </c>
      <c r="K6" s="16">
        <v>778</v>
      </c>
      <c r="L6" s="18">
        <f t="shared" si="3"/>
        <v>3.7275064267352187</v>
      </c>
      <c r="M6" s="18">
        <f t="shared" si="4"/>
        <v>52.08023774145617</v>
      </c>
      <c r="N6" s="18">
        <f t="shared" si="5"/>
        <v>53.58620689655172</v>
      </c>
    </row>
    <row r="7" spans="1:14" ht="15">
      <c r="A7" s="15">
        <v>6</v>
      </c>
      <c r="B7" t="s">
        <v>34</v>
      </c>
      <c r="C7">
        <v>646</v>
      </c>
      <c r="D7">
        <v>605</v>
      </c>
      <c r="E7">
        <f t="shared" si="0"/>
        <v>1251</v>
      </c>
      <c r="F7">
        <v>930</v>
      </c>
      <c r="G7">
        <v>835</v>
      </c>
      <c r="H7">
        <f t="shared" si="1"/>
        <v>1765</v>
      </c>
      <c r="I7">
        <f t="shared" si="2"/>
        <v>3016</v>
      </c>
      <c r="J7">
        <v>51</v>
      </c>
      <c r="K7" s="16">
        <v>782</v>
      </c>
      <c r="L7" s="18">
        <f t="shared" si="3"/>
        <v>3.8567774936061383</v>
      </c>
      <c r="M7" s="18">
        <f t="shared" si="4"/>
        <v>48.361310951239005</v>
      </c>
      <c r="N7" s="18">
        <f t="shared" si="5"/>
        <v>58.52122015915119</v>
      </c>
    </row>
    <row r="8" spans="1:14" ht="15">
      <c r="A8" s="15">
        <v>7</v>
      </c>
      <c r="B8" t="s">
        <v>35</v>
      </c>
      <c r="C8">
        <v>631</v>
      </c>
      <c r="D8">
        <v>601</v>
      </c>
      <c r="E8">
        <f t="shared" si="0"/>
        <v>1232</v>
      </c>
      <c r="F8">
        <v>936</v>
      </c>
      <c r="G8">
        <v>796</v>
      </c>
      <c r="H8">
        <f t="shared" si="1"/>
        <v>1732</v>
      </c>
      <c r="I8">
        <f t="shared" si="2"/>
        <v>2964</v>
      </c>
      <c r="J8">
        <v>59</v>
      </c>
      <c r="K8" s="16">
        <v>733</v>
      </c>
      <c r="L8" s="18">
        <f t="shared" si="3"/>
        <v>4.043656207366985</v>
      </c>
      <c r="M8" s="18">
        <f t="shared" si="4"/>
        <v>48.782467532467535</v>
      </c>
      <c r="N8" s="18">
        <f t="shared" si="5"/>
        <v>58.43454790823211</v>
      </c>
    </row>
    <row r="9" spans="1:14" ht="15">
      <c r="A9" s="15">
        <v>8</v>
      </c>
      <c r="B9" t="s">
        <v>36</v>
      </c>
      <c r="C9">
        <v>601</v>
      </c>
      <c r="D9">
        <v>630</v>
      </c>
      <c r="E9">
        <f t="shared" si="0"/>
        <v>1231</v>
      </c>
      <c r="F9">
        <v>750</v>
      </c>
      <c r="G9">
        <v>687</v>
      </c>
      <c r="H9">
        <f t="shared" si="1"/>
        <v>1437</v>
      </c>
      <c r="I9">
        <f t="shared" si="2"/>
        <v>2668</v>
      </c>
      <c r="J9">
        <v>54</v>
      </c>
      <c r="K9" s="16">
        <v>901</v>
      </c>
      <c r="L9" s="18">
        <f t="shared" si="3"/>
        <v>2.9611542730299667</v>
      </c>
      <c r="M9" s="18">
        <f t="shared" si="4"/>
        <v>51.1779041429732</v>
      </c>
      <c r="N9" s="18">
        <f t="shared" si="5"/>
        <v>53.860569715142425</v>
      </c>
    </row>
    <row r="10" spans="1:14" ht="15">
      <c r="A10" s="15">
        <v>10</v>
      </c>
      <c r="B10" t="s">
        <v>37</v>
      </c>
      <c r="C10">
        <v>131</v>
      </c>
      <c r="D10">
        <v>62</v>
      </c>
      <c r="E10">
        <f t="shared" si="0"/>
        <v>193</v>
      </c>
      <c r="F10">
        <v>135</v>
      </c>
      <c r="G10">
        <v>140</v>
      </c>
      <c r="H10">
        <f t="shared" si="1"/>
        <v>275</v>
      </c>
      <c r="I10">
        <f t="shared" si="2"/>
        <v>468</v>
      </c>
      <c r="J10">
        <v>15</v>
      </c>
      <c r="K10" s="16">
        <v>225</v>
      </c>
      <c r="L10" s="18">
        <f t="shared" si="3"/>
        <v>2.08</v>
      </c>
      <c r="M10" s="18">
        <f t="shared" si="4"/>
        <v>32.12435233160622</v>
      </c>
      <c r="N10" s="18">
        <f t="shared" si="5"/>
        <v>58.76068376068376</v>
      </c>
    </row>
    <row r="11" spans="1:14" ht="15">
      <c r="A11" s="15">
        <v>12</v>
      </c>
      <c r="B11" t="s">
        <v>38</v>
      </c>
      <c r="C11">
        <v>161</v>
      </c>
      <c r="D11">
        <v>129</v>
      </c>
      <c r="E11">
        <f t="shared" si="0"/>
        <v>290</v>
      </c>
      <c r="F11">
        <v>177</v>
      </c>
      <c r="G11">
        <v>139</v>
      </c>
      <c r="H11">
        <f t="shared" si="1"/>
        <v>316</v>
      </c>
      <c r="I11">
        <f t="shared" si="2"/>
        <v>606</v>
      </c>
      <c r="J11">
        <v>25</v>
      </c>
      <c r="K11" s="16">
        <v>345</v>
      </c>
      <c r="L11" s="18">
        <f t="shared" si="3"/>
        <v>1.7565217391304349</v>
      </c>
      <c r="M11" s="18">
        <f t="shared" si="4"/>
        <v>44.48275862068966</v>
      </c>
      <c r="N11" s="18">
        <f t="shared" si="5"/>
        <v>52.14521452145215</v>
      </c>
    </row>
    <row r="12" spans="1:14" ht="15">
      <c r="A12" s="15">
        <v>13</v>
      </c>
      <c r="B12" t="s">
        <v>39</v>
      </c>
      <c r="C12">
        <v>363</v>
      </c>
      <c r="D12">
        <v>345</v>
      </c>
      <c r="E12">
        <f t="shared" si="0"/>
        <v>708</v>
      </c>
      <c r="F12">
        <v>376</v>
      </c>
      <c r="G12">
        <v>330</v>
      </c>
      <c r="H12">
        <f t="shared" si="1"/>
        <v>706</v>
      </c>
      <c r="I12">
        <f t="shared" si="2"/>
        <v>1414</v>
      </c>
      <c r="J12">
        <v>27</v>
      </c>
      <c r="K12" s="16">
        <v>412</v>
      </c>
      <c r="L12" s="18">
        <f t="shared" si="3"/>
        <v>3.4320388349514563</v>
      </c>
      <c r="M12" s="18">
        <f t="shared" si="4"/>
        <v>48.728813559322035</v>
      </c>
      <c r="N12" s="18">
        <f t="shared" si="5"/>
        <v>49.929278642149924</v>
      </c>
    </row>
    <row r="13" spans="1:14" ht="15">
      <c r="A13" s="15">
        <v>14</v>
      </c>
      <c r="B13" t="s">
        <v>40</v>
      </c>
      <c r="C13">
        <v>1445</v>
      </c>
      <c r="D13">
        <v>1311</v>
      </c>
      <c r="E13">
        <f t="shared" si="0"/>
        <v>2756</v>
      </c>
      <c r="F13">
        <v>1571</v>
      </c>
      <c r="G13">
        <v>1434</v>
      </c>
      <c r="H13">
        <f t="shared" si="1"/>
        <v>3005</v>
      </c>
      <c r="I13">
        <f t="shared" si="2"/>
        <v>5761</v>
      </c>
      <c r="J13">
        <v>128</v>
      </c>
      <c r="K13" s="16">
        <v>1604</v>
      </c>
      <c r="L13" s="18">
        <f t="shared" si="3"/>
        <v>3.591645885286783</v>
      </c>
      <c r="M13" s="18">
        <f t="shared" si="4"/>
        <v>47.568940493468794</v>
      </c>
      <c r="N13" s="18">
        <f t="shared" si="5"/>
        <v>52.16108314528728</v>
      </c>
    </row>
    <row r="14" spans="1:14" ht="15">
      <c r="A14" s="15">
        <v>17</v>
      </c>
      <c r="B14" t="s">
        <v>41</v>
      </c>
      <c r="C14">
        <v>1558</v>
      </c>
      <c r="D14">
        <v>1422</v>
      </c>
      <c r="E14">
        <f t="shared" si="0"/>
        <v>2980</v>
      </c>
      <c r="F14">
        <v>1231</v>
      </c>
      <c r="G14">
        <v>1143</v>
      </c>
      <c r="H14">
        <f t="shared" si="1"/>
        <v>2374</v>
      </c>
      <c r="I14">
        <f t="shared" si="2"/>
        <v>5354</v>
      </c>
      <c r="J14">
        <v>86</v>
      </c>
      <c r="K14" s="16">
        <v>1312</v>
      </c>
      <c r="L14" s="18">
        <f t="shared" si="3"/>
        <v>4.0807926829268295</v>
      </c>
      <c r="M14" s="18">
        <f t="shared" si="4"/>
        <v>47.71812080536913</v>
      </c>
      <c r="N14" s="18">
        <f t="shared" si="5"/>
        <v>44.3406798655211</v>
      </c>
    </row>
    <row r="15" spans="1:14" ht="15">
      <c r="A15" s="15">
        <v>18</v>
      </c>
      <c r="B15" t="s">
        <v>42</v>
      </c>
      <c r="C15">
        <v>591</v>
      </c>
      <c r="D15">
        <v>552</v>
      </c>
      <c r="E15">
        <f t="shared" si="0"/>
        <v>1143</v>
      </c>
      <c r="F15">
        <v>653</v>
      </c>
      <c r="G15">
        <v>630</v>
      </c>
      <c r="H15">
        <f t="shared" si="1"/>
        <v>1283</v>
      </c>
      <c r="I15">
        <f t="shared" si="2"/>
        <v>2426</v>
      </c>
      <c r="J15">
        <v>42</v>
      </c>
      <c r="K15" s="16">
        <v>729</v>
      </c>
      <c r="L15" s="18">
        <f t="shared" si="3"/>
        <v>3.327846364883402</v>
      </c>
      <c r="M15" s="18">
        <f t="shared" si="4"/>
        <v>48.29396325459317</v>
      </c>
      <c r="N15" s="18">
        <f t="shared" si="5"/>
        <v>52.88540807914263</v>
      </c>
    </row>
    <row r="16" spans="1:14" ht="15">
      <c r="A16" s="15">
        <v>19</v>
      </c>
      <c r="B16" t="s">
        <v>43</v>
      </c>
      <c r="C16">
        <v>275</v>
      </c>
      <c r="D16">
        <v>242</v>
      </c>
      <c r="E16">
        <f t="shared" si="0"/>
        <v>517</v>
      </c>
      <c r="F16">
        <v>286</v>
      </c>
      <c r="G16">
        <v>287</v>
      </c>
      <c r="H16">
        <f t="shared" si="1"/>
        <v>573</v>
      </c>
      <c r="I16">
        <f t="shared" si="2"/>
        <v>1090</v>
      </c>
      <c r="J16">
        <v>35</v>
      </c>
      <c r="K16" s="16">
        <v>359</v>
      </c>
      <c r="L16" s="18">
        <f t="shared" si="3"/>
        <v>3.0362116991643453</v>
      </c>
      <c r="M16" s="18">
        <f t="shared" si="4"/>
        <v>46.808510638297875</v>
      </c>
      <c r="N16" s="18">
        <f t="shared" si="5"/>
        <v>52.56880733944954</v>
      </c>
    </row>
    <row r="17" spans="1:14" ht="15">
      <c r="A17" s="15">
        <v>20</v>
      </c>
      <c r="B17" t="s">
        <v>44</v>
      </c>
      <c r="C17">
        <v>1279</v>
      </c>
      <c r="D17">
        <v>1025</v>
      </c>
      <c r="E17">
        <f t="shared" si="0"/>
        <v>2304</v>
      </c>
      <c r="F17">
        <v>1012</v>
      </c>
      <c r="G17">
        <v>882</v>
      </c>
      <c r="H17">
        <f t="shared" si="1"/>
        <v>1894</v>
      </c>
      <c r="I17">
        <f t="shared" si="2"/>
        <v>4198</v>
      </c>
      <c r="J17">
        <v>63</v>
      </c>
      <c r="K17" s="16">
        <v>2031</v>
      </c>
      <c r="L17" s="18">
        <f t="shared" si="3"/>
        <v>2.066962087641556</v>
      </c>
      <c r="M17" s="18">
        <f t="shared" si="4"/>
        <v>44.48784722222222</v>
      </c>
      <c r="N17" s="18">
        <f t="shared" si="5"/>
        <v>45.11672224868985</v>
      </c>
    </row>
    <row r="18" spans="1:14" ht="15">
      <c r="A18" s="15">
        <v>21</v>
      </c>
      <c r="B18" t="s">
        <v>45</v>
      </c>
      <c r="C18">
        <v>1335</v>
      </c>
      <c r="D18">
        <v>1240</v>
      </c>
      <c r="E18">
        <f t="shared" si="0"/>
        <v>2575</v>
      </c>
      <c r="F18">
        <v>1058</v>
      </c>
      <c r="G18">
        <v>1006</v>
      </c>
      <c r="H18">
        <f t="shared" si="1"/>
        <v>2064</v>
      </c>
      <c r="I18">
        <f t="shared" si="2"/>
        <v>4639</v>
      </c>
      <c r="J18">
        <v>35</v>
      </c>
      <c r="K18" s="16">
        <v>1466</v>
      </c>
      <c r="L18" s="18">
        <f t="shared" si="3"/>
        <v>3.1643929058663027</v>
      </c>
      <c r="M18" s="18">
        <f t="shared" si="4"/>
        <v>48.15533980582524</v>
      </c>
      <c r="N18" s="18">
        <f t="shared" si="5"/>
        <v>44.4923474886829</v>
      </c>
    </row>
    <row r="19" spans="1:14" ht="15">
      <c r="A19" s="15">
        <v>22</v>
      </c>
      <c r="B19" t="s">
        <v>46</v>
      </c>
      <c r="C19">
        <v>1345</v>
      </c>
      <c r="D19">
        <v>1471</v>
      </c>
      <c r="E19">
        <f t="shared" si="0"/>
        <v>2816</v>
      </c>
      <c r="F19">
        <v>799</v>
      </c>
      <c r="G19">
        <v>868</v>
      </c>
      <c r="H19">
        <f t="shared" si="1"/>
        <v>1667</v>
      </c>
      <c r="I19">
        <f t="shared" si="2"/>
        <v>4483</v>
      </c>
      <c r="J19">
        <v>22</v>
      </c>
      <c r="K19" s="16">
        <v>1019</v>
      </c>
      <c r="L19" s="18">
        <f t="shared" si="3"/>
        <v>4.399411187438665</v>
      </c>
      <c r="M19" s="18">
        <f t="shared" si="4"/>
        <v>52.23721590909091</v>
      </c>
      <c r="N19" s="18">
        <f t="shared" si="5"/>
        <v>37.18492081195628</v>
      </c>
    </row>
    <row r="20" spans="1:14" ht="15">
      <c r="A20" s="15">
        <v>23</v>
      </c>
      <c r="B20" t="s">
        <v>47</v>
      </c>
      <c r="C20">
        <v>2530</v>
      </c>
      <c r="D20">
        <v>2559</v>
      </c>
      <c r="E20">
        <f t="shared" si="0"/>
        <v>5089</v>
      </c>
      <c r="F20">
        <v>1326</v>
      </c>
      <c r="G20">
        <v>1313</v>
      </c>
      <c r="H20">
        <f t="shared" si="1"/>
        <v>2639</v>
      </c>
      <c r="I20">
        <f t="shared" si="2"/>
        <v>7728</v>
      </c>
      <c r="J20">
        <v>48</v>
      </c>
      <c r="K20" s="16">
        <v>2698</v>
      </c>
      <c r="L20" s="18">
        <f t="shared" si="3"/>
        <v>2.8643439584877686</v>
      </c>
      <c r="M20" s="18">
        <f t="shared" si="4"/>
        <v>50.28492827667518</v>
      </c>
      <c r="N20" s="18">
        <f t="shared" si="5"/>
        <v>34.14855072463768</v>
      </c>
    </row>
    <row r="21" spans="1:14" ht="15">
      <c r="A21" s="15">
        <v>24</v>
      </c>
      <c r="B21" t="s">
        <v>48</v>
      </c>
      <c r="C21">
        <v>1518</v>
      </c>
      <c r="D21">
        <v>1617</v>
      </c>
      <c r="E21">
        <f t="shared" si="0"/>
        <v>3135</v>
      </c>
      <c r="F21">
        <v>1120</v>
      </c>
      <c r="G21">
        <v>1197</v>
      </c>
      <c r="H21">
        <f t="shared" si="1"/>
        <v>2317</v>
      </c>
      <c r="I21">
        <f t="shared" si="2"/>
        <v>5452</v>
      </c>
      <c r="J21">
        <v>27</v>
      </c>
      <c r="K21" s="16">
        <v>1619</v>
      </c>
      <c r="L21" s="18">
        <f t="shared" si="3"/>
        <v>3.367510809141445</v>
      </c>
      <c r="M21" s="18">
        <f t="shared" si="4"/>
        <v>51.578947368421055</v>
      </c>
      <c r="N21" s="18">
        <f t="shared" si="5"/>
        <v>42.49816581071166</v>
      </c>
    </row>
    <row r="22" spans="1:14" ht="15">
      <c r="A22" s="15">
        <v>25</v>
      </c>
      <c r="B22" t="s">
        <v>49</v>
      </c>
      <c r="C22">
        <v>1450</v>
      </c>
      <c r="D22">
        <v>1216</v>
      </c>
      <c r="E22">
        <f t="shared" si="0"/>
        <v>2666</v>
      </c>
      <c r="F22">
        <v>921</v>
      </c>
      <c r="G22">
        <v>898</v>
      </c>
      <c r="H22">
        <f t="shared" si="1"/>
        <v>1819</v>
      </c>
      <c r="I22">
        <f t="shared" si="2"/>
        <v>4485</v>
      </c>
      <c r="J22">
        <v>59</v>
      </c>
      <c r="K22" s="16">
        <v>2296</v>
      </c>
      <c r="L22" s="18">
        <f t="shared" si="3"/>
        <v>1.953397212543554</v>
      </c>
      <c r="M22" s="18">
        <f t="shared" si="4"/>
        <v>45.61140285071268</v>
      </c>
      <c r="N22" s="18">
        <f t="shared" si="5"/>
        <v>40.55741360089186</v>
      </c>
    </row>
    <row r="23" ht="15">
      <c r="K23" s="16"/>
    </row>
    <row r="24" spans="2:14" ht="15">
      <c r="B24" s="9" t="s">
        <v>15</v>
      </c>
      <c r="C24" s="10">
        <f>SUM(C3:C23)</f>
        <v>17477</v>
      </c>
      <c r="D24" s="10">
        <f aca="true" t="shared" si="6" ref="D24:K24">SUM(D3:D23)</f>
        <v>16671</v>
      </c>
      <c r="E24" s="10">
        <f t="shared" si="6"/>
        <v>34148</v>
      </c>
      <c r="F24" s="10">
        <f t="shared" si="6"/>
        <v>15187</v>
      </c>
      <c r="G24" s="10">
        <f t="shared" si="6"/>
        <v>14291</v>
      </c>
      <c r="H24" s="10">
        <f t="shared" si="6"/>
        <v>29478</v>
      </c>
      <c r="I24" s="10">
        <f t="shared" si="6"/>
        <v>63626</v>
      </c>
      <c r="J24" s="10">
        <f t="shared" si="6"/>
        <v>959</v>
      </c>
      <c r="K24" s="10">
        <f t="shared" si="6"/>
        <v>20858.2</v>
      </c>
      <c r="L24" s="7"/>
      <c r="M24" s="20" t="s">
        <v>24</v>
      </c>
      <c r="N24" s="7"/>
    </row>
    <row r="25" spans="2:14" ht="15">
      <c r="B25" s="9" t="s">
        <v>16</v>
      </c>
      <c r="C25" s="10">
        <v>12376</v>
      </c>
      <c r="D25" s="10">
        <v>12577</v>
      </c>
      <c r="E25" s="10">
        <v>24953</v>
      </c>
      <c r="F25" s="10">
        <v>11313</v>
      </c>
      <c r="G25" s="10">
        <v>10497</v>
      </c>
      <c r="H25" s="10">
        <v>21810</v>
      </c>
      <c r="I25" s="10">
        <v>46763</v>
      </c>
      <c r="J25" s="10">
        <v>797</v>
      </c>
      <c r="K25" s="10">
        <v>15330</v>
      </c>
      <c r="L25" s="7"/>
      <c r="M25" s="7"/>
      <c r="N25" s="7"/>
    </row>
    <row r="29" ht="15">
      <c r="B29" t="s">
        <v>24</v>
      </c>
    </row>
  </sheetData>
  <sheetProtection/>
  <conditionalFormatting sqref="C24:N25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B1">
      <selection activeCell="D12" sqref="D12"/>
    </sheetView>
  </sheetViews>
  <sheetFormatPr defaultColWidth="9.140625" defaultRowHeight="15"/>
  <cols>
    <col min="2" max="2" width="10.0039062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21</v>
      </c>
      <c r="B2" t="s">
        <v>45</v>
      </c>
      <c r="C2">
        <v>2012</v>
      </c>
      <c r="D2" t="s">
        <v>50</v>
      </c>
      <c r="E2">
        <v>442</v>
      </c>
      <c r="F2">
        <v>361</v>
      </c>
      <c r="G2">
        <f>SUM(E2:F2)</f>
        <v>803</v>
      </c>
      <c r="H2">
        <v>373</v>
      </c>
      <c r="I2">
        <v>347</v>
      </c>
      <c r="J2">
        <f>SUM(H2:I2)</f>
        <v>720</v>
      </c>
      <c r="K2">
        <f>SUM(J2,G2)</f>
        <v>1523</v>
      </c>
      <c r="L2" s="18">
        <f>(F2/G2)*100</f>
        <v>44.95641344956414</v>
      </c>
      <c r="M2" s="18">
        <f>(J2/K2)*100</f>
        <v>47.27511490479317</v>
      </c>
      <c r="N2">
        <v>67</v>
      </c>
      <c r="O2" s="18">
        <v>498.9</v>
      </c>
      <c r="P2" s="8">
        <f>K2/O2</f>
        <v>3.0527159751453197</v>
      </c>
    </row>
    <row r="3" spans="1:16" ht="15">
      <c r="A3">
        <v>21</v>
      </c>
      <c r="B3" t="s">
        <v>45</v>
      </c>
      <c r="C3">
        <v>2012</v>
      </c>
      <c r="D3" t="s">
        <v>51</v>
      </c>
      <c r="E3">
        <v>1335</v>
      </c>
      <c r="F3">
        <v>1240</v>
      </c>
      <c r="G3">
        <f>SUM(E3:F3)</f>
        <v>2575</v>
      </c>
      <c r="H3">
        <v>1058</v>
      </c>
      <c r="I3">
        <v>1006</v>
      </c>
      <c r="J3">
        <f>SUM(H3:I3)</f>
        <v>2064</v>
      </c>
      <c r="K3">
        <f>SUM(J3,G3)</f>
        <v>4639</v>
      </c>
      <c r="L3" s="18">
        <f>(F3/G3)*100</f>
        <v>48.15533980582524</v>
      </c>
      <c r="M3" s="18">
        <f>(J3/K3)*100</f>
        <v>44.4923474886829</v>
      </c>
      <c r="N3">
        <v>35</v>
      </c>
      <c r="O3" s="18">
        <v>1465.6</v>
      </c>
      <c r="P3" s="8">
        <f>K3/O3</f>
        <v>3.165256550218341</v>
      </c>
    </row>
    <row r="4" spans="1:16" ht="15">
      <c r="A4">
        <v>21</v>
      </c>
      <c r="B4" t="s">
        <v>45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5</v>
      </c>
      <c r="I4">
        <v>5</v>
      </c>
      <c r="J4">
        <f>SUM(H4:I4)</f>
        <v>10</v>
      </c>
      <c r="K4">
        <f>SUM(J4,G4)</f>
        <v>10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1777</v>
      </c>
      <c r="F5">
        <f aca="true" t="shared" si="0" ref="F5:K5">SUM(F2:F4)</f>
        <v>1601</v>
      </c>
      <c r="G5">
        <f t="shared" si="0"/>
        <v>3378</v>
      </c>
      <c r="H5">
        <f t="shared" si="0"/>
        <v>1436</v>
      </c>
      <c r="I5">
        <f t="shared" si="0"/>
        <v>1358</v>
      </c>
      <c r="J5">
        <f t="shared" si="0"/>
        <v>2794</v>
      </c>
      <c r="K5">
        <f t="shared" si="0"/>
        <v>6172</v>
      </c>
      <c r="L5" s="18">
        <f>(F5/G5)*100</f>
        <v>47.39490822972173</v>
      </c>
      <c r="M5" s="18">
        <f>(J5/K5)*100</f>
        <v>45.268956578094624</v>
      </c>
    </row>
    <row r="11" ht="15">
      <c r="D11" t="s">
        <v>24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D13" sqref="D13"/>
    </sheetView>
  </sheetViews>
  <sheetFormatPr defaultColWidth="9.140625" defaultRowHeight="15"/>
  <cols>
    <col min="2" max="2" width="14.42187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22</v>
      </c>
      <c r="B2" t="s">
        <v>46</v>
      </c>
      <c r="C2">
        <v>2012</v>
      </c>
      <c r="D2" t="s">
        <v>50</v>
      </c>
      <c r="E2">
        <v>140</v>
      </c>
      <c r="F2">
        <v>124</v>
      </c>
      <c r="G2">
        <f>SUM(E2:F2)</f>
        <v>264</v>
      </c>
      <c r="H2">
        <v>70</v>
      </c>
      <c r="I2">
        <v>58</v>
      </c>
      <c r="J2">
        <f>SUM(H2:I2)</f>
        <v>128</v>
      </c>
      <c r="K2">
        <f>SUM(J2,G2)</f>
        <v>392</v>
      </c>
      <c r="L2" s="18">
        <f>(F2/G2)*100</f>
        <v>46.96969696969697</v>
      </c>
      <c r="M2" s="18">
        <f>(J2/K2)*100</f>
        <v>32.6530612244898</v>
      </c>
      <c r="N2">
        <v>99</v>
      </c>
      <c r="O2" s="18">
        <v>89.7</v>
      </c>
      <c r="P2" s="8">
        <f>K2/O2</f>
        <v>4.370122630992196</v>
      </c>
    </row>
    <row r="3" spans="1:16" ht="15">
      <c r="A3">
        <v>22</v>
      </c>
      <c r="B3" t="s">
        <v>46</v>
      </c>
      <c r="C3">
        <v>2012</v>
      </c>
      <c r="D3" t="s">
        <v>51</v>
      </c>
      <c r="E3">
        <v>1345</v>
      </c>
      <c r="F3">
        <v>1471</v>
      </c>
      <c r="G3">
        <f>SUM(E3:F3)</f>
        <v>2816</v>
      </c>
      <c r="H3">
        <v>799</v>
      </c>
      <c r="I3">
        <v>868</v>
      </c>
      <c r="J3">
        <f>SUM(H3:I3)</f>
        <v>1667</v>
      </c>
      <c r="K3">
        <f>SUM(J3,G3)</f>
        <v>4483</v>
      </c>
      <c r="L3" s="18">
        <f>(F3/G3)*100</f>
        <v>52.23721590909091</v>
      </c>
      <c r="M3" s="18">
        <f>(J3/K3)*100</f>
        <v>37.18492081195628</v>
      </c>
      <c r="N3">
        <v>22</v>
      </c>
      <c r="O3" s="18">
        <v>1019.1</v>
      </c>
      <c r="P3" s="8">
        <f>K3/O3</f>
        <v>4.39897949170837</v>
      </c>
    </row>
    <row r="4" spans="1:16" ht="15">
      <c r="A4">
        <v>22</v>
      </c>
      <c r="B4" t="s">
        <v>46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7</v>
      </c>
      <c r="I4">
        <v>10</v>
      </c>
      <c r="J4">
        <f>SUM(H4:I4)</f>
        <v>17</v>
      </c>
      <c r="K4">
        <f>SUM(J4,G4)</f>
        <v>17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1485</v>
      </c>
      <c r="F5">
        <f aca="true" t="shared" si="0" ref="F5:K5">SUM(F2:F4)</f>
        <v>1595</v>
      </c>
      <c r="G5">
        <f t="shared" si="0"/>
        <v>3080</v>
      </c>
      <c r="H5">
        <f t="shared" si="0"/>
        <v>876</v>
      </c>
      <c r="I5">
        <f t="shared" si="0"/>
        <v>936</v>
      </c>
      <c r="J5">
        <f t="shared" si="0"/>
        <v>1812</v>
      </c>
      <c r="K5">
        <f t="shared" si="0"/>
        <v>4892</v>
      </c>
      <c r="L5" s="18">
        <f>(F5/G5)*100</f>
        <v>51.78571428571429</v>
      </c>
      <c r="M5" s="18">
        <f>(J5/K5)*100</f>
        <v>37.04006541291905</v>
      </c>
    </row>
    <row r="12" ht="15">
      <c r="D12" t="s">
        <v>24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D11" sqref="D11"/>
    </sheetView>
  </sheetViews>
  <sheetFormatPr defaultColWidth="9.140625" defaultRowHeight="15"/>
  <cols>
    <col min="2" max="2" width="9.0039062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23</v>
      </c>
      <c r="B2" t="s">
        <v>47</v>
      </c>
      <c r="C2">
        <v>2012</v>
      </c>
      <c r="D2" t="s">
        <v>50</v>
      </c>
      <c r="E2">
        <v>2432</v>
      </c>
      <c r="F2">
        <v>2283</v>
      </c>
      <c r="G2">
        <f>SUM(E2:F2)</f>
        <v>4715</v>
      </c>
      <c r="H2">
        <v>1552</v>
      </c>
      <c r="I2">
        <v>1635</v>
      </c>
      <c r="J2">
        <f>SUM(H2:I2)</f>
        <v>3187</v>
      </c>
      <c r="K2">
        <f>SUM(J2,G2)</f>
        <v>7902</v>
      </c>
      <c r="L2" s="18">
        <f>(F2/G2)*100</f>
        <v>48.41993637327678</v>
      </c>
      <c r="M2" s="18">
        <f>(J2/K2)*100</f>
        <v>40.3315616299671</v>
      </c>
      <c r="N2">
        <v>396</v>
      </c>
      <c r="O2" s="18">
        <v>3134.5</v>
      </c>
      <c r="P2" s="8">
        <f>K2/O2</f>
        <v>2.520976232253948</v>
      </c>
    </row>
    <row r="3" spans="1:16" ht="15">
      <c r="A3">
        <v>23</v>
      </c>
      <c r="B3" t="s">
        <v>47</v>
      </c>
      <c r="C3">
        <v>2012</v>
      </c>
      <c r="D3" t="s">
        <v>51</v>
      </c>
      <c r="E3">
        <v>2530</v>
      </c>
      <c r="F3">
        <v>2559</v>
      </c>
      <c r="G3">
        <f>SUM(E3:F3)</f>
        <v>5089</v>
      </c>
      <c r="H3">
        <v>1326</v>
      </c>
      <c r="I3">
        <v>1313</v>
      </c>
      <c r="J3">
        <f>SUM(H3:I3)</f>
        <v>2639</v>
      </c>
      <c r="K3">
        <f>SUM(J3,G3)</f>
        <v>7728</v>
      </c>
      <c r="L3" s="18">
        <f>(F3/G3)*100</f>
        <v>50.28492827667518</v>
      </c>
      <c r="M3" s="18">
        <f>(J3/K3)*100</f>
        <v>34.14855072463768</v>
      </c>
      <c r="N3">
        <v>48</v>
      </c>
      <c r="O3" s="18">
        <v>2698.2</v>
      </c>
      <c r="P3" s="8">
        <f>K3/O3</f>
        <v>2.8641316433177675</v>
      </c>
    </row>
    <row r="4" spans="1:16" ht="15">
      <c r="A4">
        <v>23</v>
      </c>
      <c r="B4" t="s">
        <v>47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13</v>
      </c>
      <c r="I4">
        <v>8</v>
      </c>
      <c r="J4">
        <f>SUM(H4:I4)</f>
        <v>21</v>
      </c>
      <c r="K4">
        <f>SUM(J4,G4)</f>
        <v>21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4962</v>
      </c>
      <c r="F5">
        <f aca="true" t="shared" si="0" ref="F5:K5">SUM(F2:F4)</f>
        <v>4842</v>
      </c>
      <c r="G5">
        <f t="shared" si="0"/>
        <v>9804</v>
      </c>
      <c r="H5">
        <f t="shared" si="0"/>
        <v>2891</v>
      </c>
      <c r="I5">
        <f t="shared" si="0"/>
        <v>2956</v>
      </c>
      <c r="J5">
        <f t="shared" si="0"/>
        <v>5847</v>
      </c>
      <c r="K5">
        <f t="shared" si="0"/>
        <v>15651</v>
      </c>
      <c r="L5" s="18">
        <f>(F5/G5)*100</f>
        <v>49.38800489596083</v>
      </c>
      <c r="M5" s="18">
        <f>(J5/K5)*100</f>
        <v>37.35863523097566</v>
      </c>
    </row>
    <row r="12" ht="15">
      <c r="D12" t="s">
        <v>24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B1">
      <selection activeCell="D10" sqref="D10"/>
    </sheetView>
  </sheetViews>
  <sheetFormatPr defaultColWidth="9.140625" defaultRowHeight="15"/>
  <cols>
    <col min="2" max="2" width="12.710937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24</v>
      </c>
      <c r="B2" t="s">
        <v>48</v>
      </c>
      <c r="C2">
        <v>2012</v>
      </c>
      <c r="D2" t="s">
        <v>50</v>
      </c>
      <c r="E2">
        <v>2649</v>
      </c>
      <c r="F2">
        <v>2563</v>
      </c>
      <c r="G2">
        <f>SUM(E2:F2)</f>
        <v>5212</v>
      </c>
      <c r="H2">
        <v>1764</v>
      </c>
      <c r="I2">
        <v>1707</v>
      </c>
      <c r="J2">
        <f>SUM(H2:I2)</f>
        <v>3471</v>
      </c>
      <c r="K2">
        <f>SUM(J2,G2)</f>
        <v>8683</v>
      </c>
      <c r="L2" s="18">
        <f>(F2/G2)*100</f>
        <v>49.17498081350729</v>
      </c>
      <c r="M2" s="18">
        <f>(J2/K2)*100</f>
        <v>39.974663134861224</v>
      </c>
      <c r="N2">
        <v>1269</v>
      </c>
      <c r="O2" s="18">
        <v>3852.4</v>
      </c>
      <c r="P2" s="8">
        <f>K2/O2</f>
        <v>2.25391963451355</v>
      </c>
    </row>
    <row r="3" spans="1:16" ht="15">
      <c r="A3">
        <v>24</v>
      </c>
      <c r="B3" t="s">
        <v>48</v>
      </c>
      <c r="C3">
        <v>2012</v>
      </c>
      <c r="D3" t="s">
        <v>51</v>
      </c>
      <c r="E3">
        <v>1518</v>
      </c>
      <c r="F3">
        <v>1617</v>
      </c>
      <c r="G3">
        <f>SUM(E3:F3)</f>
        <v>3135</v>
      </c>
      <c r="H3">
        <v>1120</v>
      </c>
      <c r="I3">
        <v>1197</v>
      </c>
      <c r="J3">
        <f>SUM(H3:I3)</f>
        <v>2317</v>
      </c>
      <c r="K3">
        <f>SUM(J3,G3)</f>
        <v>5452</v>
      </c>
      <c r="L3" s="18">
        <f>(F3/G3)*100</f>
        <v>51.578947368421055</v>
      </c>
      <c r="M3" s="18">
        <f>(J3/K3)*100</f>
        <v>42.49816581071166</v>
      </c>
      <c r="N3">
        <v>27</v>
      </c>
      <c r="O3" s="18">
        <v>1619.2</v>
      </c>
      <c r="P3" s="8">
        <f>K3/O3</f>
        <v>3.367094861660079</v>
      </c>
    </row>
    <row r="4" spans="1:16" ht="15">
      <c r="A4">
        <v>24</v>
      </c>
      <c r="B4" t="s">
        <v>48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15</v>
      </c>
      <c r="I4">
        <v>13</v>
      </c>
      <c r="J4">
        <f>SUM(H4:I4)</f>
        <v>28</v>
      </c>
      <c r="K4">
        <f>SUM(J4,G4)</f>
        <v>28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4167</v>
      </c>
      <c r="F5">
        <f aca="true" t="shared" si="0" ref="F5:K5">SUM(F2:F4)</f>
        <v>4180</v>
      </c>
      <c r="G5">
        <f t="shared" si="0"/>
        <v>8347</v>
      </c>
      <c r="H5">
        <f t="shared" si="0"/>
        <v>2899</v>
      </c>
      <c r="I5">
        <f t="shared" si="0"/>
        <v>2917</v>
      </c>
      <c r="J5">
        <f t="shared" si="0"/>
        <v>5816</v>
      </c>
      <c r="K5">
        <f t="shared" si="0"/>
        <v>14163</v>
      </c>
      <c r="L5" s="18">
        <f>(F5/G5)*100</f>
        <v>50.07787228944531</v>
      </c>
      <c r="M5" s="18">
        <f>(J5/K5)*100</f>
        <v>41.06474616959684</v>
      </c>
    </row>
    <row r="11" ht="15">
      <c r="D11" t="s">
        <v>24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D13" sqref="D13"/>
    </sheetView>
  </sheetViews>
  <sheetFormatPr defaultColWidth="9.140625" defaultRowHeight="15"/>
  <cols>
    <col min="2" max="2" width="11.0039062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25</v>
      </c>
      <c r="B2" t="s">
        <v>49</v>
      </c>
      <c r="C2">
        <v>2012</v>
      </c>
      <c r="D2" t="s">
        <v>50</v>
      </c>
      <c r="E2">
        <v>2644</v>
      </c>
      <c r="F2">
        <v>1693</v>
      </c>
      <c r="G2">
        <f>SUM(E2:F2)</f>
        <v>4337</v>
      </c>
      <c r="H2">
        <v>1402</v>
      </c>
      <c r="I2">
        <v>1271</v>
      </c>
      <c r="J2">
        <f>SUM(H2:I2)</f>
        <v>2673</v>
      </c>
      <c r="K2">
        <f>SUM(J2,G2)</f>
        <v>7010</v>
      </c>
      <c r="L2" s="18">
        <f>(F2/G2)*100</f>
        <v>39.036200138344476</v>
      </c>
      <c r="M2" s="18">
        <f>(J2/K2)*100</f>
        <v>38.13124108416548</v>
      </c>
      <c r="N2">
        <v>790</v>
      </c>
      <c r="O2" s="18">
        <v>5521.5</v>
      </c>
      <c r="P2" s="8">
        <f>K2/O2</f>
        <v>1.269582540976184</v>
      </c>
    </row>
    <row r="3" spans="1:16" ht="15">
      <c r="A3">
        <v>25</v>
      </c>
      <c r="B3" t="s">
        <v>49</v>
      </c>
      <c r="C3">
        <v>2012</v>
      </c>
      <c r="D3" t="s">
        <v>51</v>
      </c>
      <c r="E3">
        <v>1450</v>
      </c>
      <c r="F3">
        <v>1216</v>
      </c>
      <c r="G3">
        <f>SUM(E3:F3)</f>
        <v>2666</v>
      </c>
      <c r="H3">
        <v>921</v>
      </c>
      <c r="I3">
        <v>898</v>
      </c>
      <c r="J3">
        <f>SUM(H3:I3)</f>
        <v>1819</v>
      </c>
      <c r="K3">
        <f>SUM(J3,G3)</f>
        <v>4485</v>
      </c>
      <c r="L3" s="18">
        <f>(F3/G3)*100</f>
        <v>45.61140285071268</v>
      </c>
      <c r="M3" s="18">
        <f>(J3/K3)*100</f>
        <v>40.55741360089186</v>
      </c>
      <c r="N3">
        <v>59</v>
      </c>
      <c r="O3" s="18">
        <v>2295.6</v>
      </c>
      <c r="P3" s="8">
        <f>K3/O3</f>
        <v>1.9537375849451124</v>
      </c>
    </row>
    <row r="4" spans="1:16" ht="15">
      <c r="A4">
        <v>25</v>
      </c>
      <c r="B4" t="s">
        <v>49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13</v>
      </c>
      <c r="I4">
        <v>11</v>
      </c>
      <c r="J4">
        <f>SUM(H4:I4)</f>
        <v>24</v>
      </c>
      <c r="K4">
        <f>SUM(J4,G4)</f>
        <v>24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4094</v>
      </c>
      <c r="F5">
        <f aca="true" t="shared" si="0" ref="F5:K5">SUM(F2:F4)</f>
        <v>2909</v>
      </c>
      <c r="G5">
        <f t="shared" si="0"/>
        <v>7003</v>
      </c>
      <c r="H5">
        <f t="shared" si="0"/>
        <v>2336</v>
      </c>
      <c r="I5">
        <f t="shared" si="0"/>
        <v>2180</v>
      </c>
      <c r="J5">
        <f t="shared" si="0"/>
        <v>4516</v>
      </c>
      <c r="K5">
        <f t="shared" si="0"/>
        <v>11519</v>
      </c>
      <c r="L5" s="18">
        <f>(F5/G5)*100</f>
        <v>41.53934028273597</v>
      </c>
      <c r="M5" s="18">
        <f>(J5/K5)*100</f>
        <v>39.20479208264606</v>
      </c>
    </row>
    <row r="12" ht="15">
      <c r="D12" t="s">
        <v>24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9.421875" style="0" customWidth="1"/>
    <col min="2" max="2" width="20.28125" style="0" customWidth="1"/>
  </cols>
  <sheetData>
    <row r="1" spans="1:6" ht="15.75">
      <c r="A1" s="1" t="s">
        <v>28</v>
      </c>
      <c r="F1" s="12" t="s">
        <v>25</v>
      </c>
    </row>
    <row r="2" spans="1:9" ht="26.25">
      <c r="A2" s="13" t="s">
        <v>17</v>
      </c>
      <c r="B2" s="14" t="s">
        <v>29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11" ht="15">
      <c r="A3" s="15">
        <v>1</v>
      </c>
      <c r="B3" t="s">
        <v>30</v>
      </c>
      <c r="C3">
        <v>1</v>
      </c>
      <c r="D3">
        <v>0</v>
      </c>
      <c r="E3">
        <f>SUM(C3:D3)</f>
        <v>1</v>
      </c>
      <c r="F3">
        <v>7</v>
      </c>
      <c r="G3">
        <v>4</v>
      </c>
      <c r="H3">
        <f>SUM(F3:G3)</f>
        <v>11</v>
      </c>
      <c r="I3">
        <f>SUM(H3,E3)</f>
        <v>12</v>
      </c>
      <c r="J3" s="16"/>
      <c r="K3" s="7" t="s">
        <v>24</v>
      </c>
    </row>
    <row r="4" spans="1:10" ht="15">
      <c r="A4" s="15">
        <v>3</v>
      </c>
      <c r="B4" t="s">
        <v>31</v>
      </c>
      <c r="C4">
        <v>0</v>
      </c>
      <c r="D4">
        <v>0</v>
      </c>
      <c r="E4">
        <f aca="true" t="shared" si="0" ref="E4:E22">SUM(C4:D4)</f>
        <v>0</v>
      </c>
      <c r="F4">
        <v>8</v>
      </c>
      <c r="G4">
        <v>11</v>
      </c>
      <c r="H4">
        <f aca="true" t="shared" si="1" ref="H4:H22">SUM(F4:G4)</f>
        <v>19</v>
      </c>
      <c r="I4">
        <f aca="true" t="shared" si="2" ref="I4:I22">SUM(H4,E4)</f>
        <v>19</v>
      </c>
      <c r="J4" s="16"/>
    </row>
    <row r="5" spans="1:10" ht="15">
      <c r="A5" s="15">
        <v>4</v>
      </c>
      <c r="B5" t="s">
        <v>32</v>
      </c>
      <c r="C5">
        <v>0</v>
      </c>
      <c r="D5">
        <v>0</v>
      </c>
      <c r="E5">
        <f t="shared" si="0"/>
        <v>0</v>
      </c>
      <c r="F5">
        <v>6</v>
      </c>
      <c r="G5">
        <v>4</v>
      </c>
      <c r="H5">
        <f t="shared" si="1"/>
        <v>10</v>
      </c>
      <c r="I5">
        <f t="shared" si="2"/>
        <v>10</v>
      </c>
      <c r="J5" s="16"/>
    </row>
    <row r="6" spans="1:10" ht="15">
      <c r="A6" s="15">
        <v>5</v>
      </c>
      <c r="B6" t="s">
        <v>33</v>
      </c>
      <c r="C6">
        <v>0</v>
      </c>
      <c r="D6">
        <v>0</v>
      </c>
      <c r="E6">
        <f t="shared" si="0"/>
        <v>0</v>
      </c>
      <c r="F6">
        <v>9</v>
      </c>
      <c r="G6">
        <v>6</v>
      </c>
      <c r="H6">
        <f t="shared" si="1"/>
        <v>15</v>
      </c>
      <c r="I6">
        <f t="shared" si="2"/>
        <v>15</v>
      </c>
      <c r="J6" s="16"/>
    </row>
    <row r="7" spans="1:10" ht="15">
      <c r="A7" s="15">
        <v>6</v>
      </c>
      <c r="B7" t="s">
        <v>34</v>
      </c>
      <c r="C7">
        <v>0</v>
      </c>
      <c r="D7">
        <v>0</v>
      </c>
      <c r="E7">
        <f t="shared" si="0"/>
        <v>0</v>
      </c>
      <c r="F7">
        <v>16</v>
      </c>
      <c r="G7">
        <v>15</v>
      </c>
      <c r="H7">
        <f t="shared" si="1"/>
        <v>31</v>
      </c>
      <c r="I7">
        <f t="shared" si="2"/>
        <v>31</v>
      </c>
      <c r="J7" s="16"/>
    </row>
    <row r="8" spans="1:10" ht="15">
      <c r="A8" s="15">
        <v>7</v>
      </c>
      <c r="B8" t="s">
        <v>35</v>
      </c>
      <c r="C8">
        <v>0</v>
      </c>
      <c r="D8">
        <v>0</v>
      </c>
      <c r="E8">
        <f t="shared" si="0"/>
        <v>0</v>
      </c>
      <c r="F8">
        <v>8</v>
      </c>
      <c r="G8">
        <v>9</v>
      </c>
      <c r="H8">
        <f t="shared" si="1"/>
        <v>17</v>
      </c>
      <c r="I8">
        <f t="shared" si="2"/>
        <v>17</v>
      </c>
      <c r="J8" s="16"/>
    </row>
    <row r="9" spans="1:10" ht="15">
      <c r="A9" s="15">
        <v>8</v>
      </c>
      <c r="B9" t="s">
        <v>36</v>
      </c>
      <c r="C9">
        <v>0</v>
      </c>
      <c r="D9">
        <v>0</v>
      </c>
      <c r="E9">
        <f t="shared" si="0"/>
        <v>0</v>
      </c>
      <c r="F9">
        <v>11</v>
      </c>
      <c r="G9">
        <v>6</v>
      </c>
      <c r="H9">
        <f t="shared" si="1"/>
        <v>17</v>
      </c>
      <c r="I9">
        <f t="shared" si="2"/>
        <v>17</v>
      </c>
      <c r="J9" s="16"/>
    </row>
    <row r="10" spans="1:10" ht="15">
      <c r="A10" s="15">
        <v>10</v>
      </c>
      <c r="B10" t="s">
        <v>37</v>
      </c>
      <c r="C10">
        <v>0</v>
      </c>
      <c r="D10">
        <v>0</v>
      </c>
      <c r="E10">
        <f t="shared" si="0"/>
        <v>0</v>
      </c>
      <c r="F10">
        <v>6</v>
      </c>
      <c r="G10">
        <v>2</v>
      </c>
      <c r="H10">
        <f t="shared" si="1"/>
        <v>8</v>
      </c>
      <c r="I10">
        <f t="shared" si="2"/>
        <v>8</v>
      </c>
      <c r="J10" s="16"/>
    </row>
    <row r="11" spans="1:10" ht="15">
      <c r="A11" s="15">
        <v>12</v>
      </c>
      <c r="B11" t="s">
        <v>38</v>
      </c>
      <c r="C11">
        <v>0</v>
      </c>
      <c r="D11">
        <v>0</v>
      </c>
      <c r="E11">
        <f t="shared" si="0"/>
        <v>0</v>
      </c>
      <c r="F11">
        <v>7</v>
      </c>
      <c r="G11">
        <v>4</v>
      </c>
      <c r="H11">
        <f t="shared" si="1"/>
        <v>11</v>
      </c>
      <c r="I11">
        <f t="shared" si="2"/>
        <v>11</v>
      </c>
      <c r="J11" s="16"/>
    </row>
    <row r="12" spans="1:10" ht="15">
      <c r="A12" s="15">
        <v>13</v>
      </c>
      <c r="B12" t="s">
        <v>39</v>
      </c>
      <c r="C12">
        <v>0</v>
      </c>
      <c r="D12">
        <v>0</v>
      </c>
      <c r="E12">
        <f t="shared" si="0"/>
        <v>0</v>
      </c>
      <c r="F12">
        <v>0</v>
      </c>
      <c r="G12">
        <v>0</v>
      </c>
      <c r="H12">
        <f t="shared" si="1"/>
        <v>0</v>
      </c>
      <c r="I12">
        <f t="shared" si="2"/>
        <v>0</v>
      </c>
      <c r="J12" s="16"/>
    </row>
    <row r="13" spans="1:10" ht="15">
      <c r="A13" s="15">
        <v>14</v>
      </c>
      <c r="B13" t="s">
        <v>40</v>
      </c>
      <c r="C13">
        <v>0</v>
      </c>
      <c r="D13">
        <v>0</v>
      </c>
      <c r="E13">
        <f t="shared" si="0"/>
        <v>0</v>
      </c>
      <c r="F13">
        <v>101</v>
      </c>
      <c r="G13">
        <v>69</v>
      </c>
      <c r="H13">
        <f t="shared" si="1"/>
        <v>170</v>
      </c>
      <c r="I13">
        <f t="shared" si="2"/>
        <v>170</v>
      </c>
      <c r="J13" s="16"/>
    </row>
    <row r="14" spans="1:10" ht="15">
      <c r="A14" s="15">
        <v>17</v>
      </c>
      <c r="B14" t="s">
        <v>41</v>
      </c>
      <c r="C14">
        <v>0</v>
      </c>
      <c r="D14">
        <v>0</v>
      </c>
      <c r="E14">
        <f t="shared" si="0"/>
        <v>0</v>
      </c>
      <c r="F14">
        <v>14</v>
      </c>
      <c r="G14">
        <v>12</v>
      </c>
      <c r="H14">
        <f t="shared" si="1"/>
        <v>26</v>
      </c>
      <c r="I14">
        <f t="shared" si="2"/>
        <v>26</v>
      </c>
      <c r="J14" s="16"/>
    </row>
    <row r="15" spans="1:10" ht="15">
      <c r="A15" s="15">
        <v>18</v>
      </c>
      <c r="B15" t="s">
        <v>42</v>
      </c>
      <c r="C15">
        <v>0</v>
      </c>
      <c r="D15">
        <v>0</v>
      </c>
      <c r="E15">
        <f t="shared" si="0"/>
        <v>0</v>
      </c>
      <c r="F15">
        <v>9</v>
      </c>
      <c r="G15">
        <v>6</v>
      </c>
      <c r="H15">
        <f t="shared" si="1"/>
        <v>15</v>
      </c>
      <c r="I15">
        <f t="shared" si="2"/>
        <v>15</v>
      </c>
      <c r="J15" s="16"/>
    </row>
    <row r="16" spans="1:10" ht="15">
      <c r="A16" s="15">
        <v>19</v>
      </c>
      <c r="B16" t="s">
        <v>43</v>
      </c>
      <c r="C16">
        <v>0</v>
      </c>
      <c r="D16">
        <v>0</v>
      </c>
      <c r="E16">
        <f t="shared" si="0"/>
        <v>0</v>
      </c>
      <c r="F16">
        <v>0</v>
      </c>
      <c r="G16">
        <v>1</v>
      </c>
      <c r="H16">
        <f t="shared" si="1"/>
        <v>1</v>
      </c>
      <c r="I16">
        <f t="shared" si="2"/>
        <v>1</v>
      </c>
      <c r="J16" s="16"/>
    </row>
    <row r="17" spans="1:10" ht="15">
      <c r="A17" s="15">
        <v>20</v>
      </c>
      <c r="B17" t="s">
        <v>44</v>
      </c>
      <c r="C17">
        <v>0</v>
      </c>
      <c r="D17">
        <v>0</v>
      </c>
      <c r="E17">
        <f t="shared" si="0"/>
        <v>0</v>
      </c>
      <c r="F17">
        <v>3</v>
      </c>
      <c r="G17">
        <v>6</v>
      </c>
      <c r="H17">
        <f t="shared" si="1"/>
        <v>9</v>
      </c>
      <c r="I17">
        <f t="shared" si="2"/>
        <v>9</v>
      </c>
      <c r="J17" s="16"/>
    </row>
    <row r="18" spans="1:10" ht="15">
      <c r="A18" s="15">
        <v>21</v>
      </c>
      <c r="B18" t="s">
        <v>45</v>
      </c>
      <c r="C18">
        <v>0</v>
      </c>
      <c r="D18">
        <v>0</v>
      </c>
      <c r="E18">
        <f t="shared" si="0"/>
        <v>0</v>
      </c>
      <c r="F18">
        <v>5</v>
      </c>
      <c r="G18">
        <v>5</v>
      </c>
      <c r="H18">
        <f t="shared" si="1"/>
        <v>10</v>
      </c>
      <c r="I18">
        <f t="shared" si="2"/>
        <v>10</v>
      </c>
      <c r="J18" s="16"/>
    </row>
    <row r="19" spans="1:10" ht="15">
      <c r="A19" s="15">
        <v>22</v>
      </c>
      <c r="B19" t="s">
        <v>46</v>
      </c>
      <c r="C19">
        <v>0</v>
      </c>
      <c r="D19">
        <v>0</v>
      </c>
      <c r="E19">
        <f t="shared" si="0"/>
        <v>0</v>
      </c>
      <c r="F19">
        <v>7</v>
      </c>
      <c r="G19">
        <v>10</v>
      </c>
      <c r="H19">
        <f t="shared" si="1"/>
        <v>17</v>
      </c>
      <c r="I19">
        <f t="shared" si="2"/>
        <v>17</v>
      </c>
      <c r="J19" s="16"/>
    </row>
    <row r="20" spans="1:10" ht="15">
      <c r="A20" s="15">
        <v>23</v>
      </c>
      <c r="B20" t="s">
        <v>47</v>
      </c>
      <c r="C20">
        <v>0</v>
      </c>
      <c r="D20">
        <v>0</v>
      </c>
      <c r="E20">
        <f t="shared" si="0"/>
        <v>0</v>
      </c>
      <c r="F20">
        <v>13</v>
      </c>
      <c r="G20">
        <v>8</v>
      </c>
      <c r="H20">
        <f t="shared" si="1"/>
        <v>21</v>
      </c>
      <c r="I20">
        <f t="shared" si="2"/>
        <v>21</v>
      </c>
      <c r="J20" s="16"/>
    </row>
    <row r="21" spans="1:10" ht="15">
      <c r="A21" s="15">
        <v>24</v>
      </c>
      <c r="B21" t="s">
        <v>48</v>
      </c>
      <c r="C21">
        <v>0</v>
      </c>
      <c r="D21">
        <v>0</v>
      </c>
      <c r="E21">
        <f t="shared" si="0"/>
        <v>0</v>
      </c>
      <c r="F21">
        <v>15</v>
      </c>
      <c r="G21">
        <v>13</v>
      </c>
      <c r="H21">
        <f t="shared" si="1"/>
        <v>28</v>
      </c>
      <c r="I21">
        <f t="shared" si="2"/>
        <v>28</v>
      </c>
      <c r="J21" s="16"/>
    </row>
    <row r="22" spans="1:10" ht="15">
      <c r="A22" s="15">
        <v>25</v>
      </c>
      <c r="B22" t="s">
        <v>49</v>
      </c>
      <c r="C22">
        <v>0</v>
      </c>
      <c r="D22">
        <v>0</v>
      </c>
      <c r="E22">
        <f t="shared" si="0"/>
        <v>0</v>
      </c>
      <c r="F22">
        <v>13</v>
      </c>
      <c r="G22">
        <v>11</v>
      </c>
      <c r="H22">
        <f t="shared" si="1"/>
        <v>24</v>
      </c>
      <c r="I22">
        <f t="shared" si="2"/>
        <v>24</v>
      </c>
      <c r="J22" s="16"/>
    </row>
    <row r="23" spans="3:9" ht="15">
      <c r="C23" s="7"/>
      <c r="D23" s="7"/>
      <c r="E23" s="7"/>
      <c r="F23" s="7"/>
      <c r="G23" s="7"/>
      <c r="H23" s="7"/>
      <c r="I23" s="7"/>
    </row>
    <row r="24" spans="2:10" ht="15">
      <c r="B24" s="9" t="s">
        <v>15</v>
      </c>
      <c r="C24" s="10">
        <f>SUM(C3:C23)</f>
        <v>1</v>
      </c>
      <c r="D24" s="10">
        <f aca="true" t="shared" si="3" ref="D24:I24">SUM(D3:D23)</f>
        <v>0</v>
      </c>
      <c r="E24" s="10">
        <f t="shared" si="3"/>
        <v>1</v>
      </c>
      <c r="F24" s="10">
        <f t="shared" si="3"/>
        <v>258</v>
      </c>
      <c r="G24" s="10">
        <f t="shared" si="3"/>
        <v>202</v>
      </c>
      <c r="H24" s="10">
        <f t="shared" si="3"/>
        <v>460</v>
      </c>
      <c r="I24" s="10">
        <f t="shared" si="3"/>
        <v>461</v>
      </c>
      <c r="J24" s="7"/>
    </row>
    <row r="25" spans="2:10" ht="15">
      <c r="B25" s="9" t="s">
        <v>16</v>
      </c>
      <c r="C25" s="10" t="s">
        <v>24</v>
      </c>
      <c r="D25" s="10" t="s">
        <v>24</v>
      </c>
      <c r="E25" s="10" t="s">
        <v>24</v>
      </c>
      <c r="F25" s="10">
        <v>10</v>
      </c>
      <c r="G25" s="10">
        <v>12</v>
      </c>
      <c r="H25" s="10">
        <v>22</v>
      </c>
      <c r="I25" s="10">
        <v>22</v>
      </c>
      <c r="J25" s="7"/>
    </row>
    <row r="29" ht="15">
      <c r="B29" t="s">
        <v>24</v>
      </c>
    </row>
  </sheetData>
  <sheetProtection/>
  <conditionalFormatting sqref="C24:J25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2.57421875" style="0" customWidth="1"/>
  </cols>
  <sheetData>
    <row r="1" spans="1:7" ht="15.75">
      <c r="A1" s="1" t="s">
        <v>0</v>
      </c>
      <c r="F1" s="2" t="s">
        <v>1</v>
      </c>
      <c r="G1" s="3" t="s">
        <v>25</v>
      </c>
    </row>
    <row r="2" spans="1:13" ht="51.7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pans="1:13" ht="15">
      <c r="A3" s="6" t="s">
        <v>21</v>
      </c>
      <c r="B3" s="7">
        <v>10177</v>
      </c>
      <c r="C3" s="7">
        <v>8305</v>
      </c>
      <c r="D3" s="7">
        <v>18482</v>
      </c>
      <c r="E3" s="7">
        <v>6892</v>
      </c>
      <c r="F3" s="7">
        <v>6476</v>
      </c>
      <c r="G3" s="7">
        <v>13368</v>
      </c>
      <c r="H3" s="7">
        <v>31850</v>
      </c>
      <c r="I3" s="7">
        <v>5181</v>
      </c>
      <c r="J3" s="7">
        <v>15760.1</v>
      </c>
      <c r="K3" s="18">
        <f>H3/J3</f>
        <v>2.0209262631582288</v>
      </c>
      <c r="L3" s="18">
        <f>(C3/D3)*100</f>
        <v>44.93561302889298</v>
      </c>
      <c r="M3" s="18">
        <f>(G3/H3)*100</f>
        <v>41.97174254317112</v>
      </c>
    </row>
    <row r="4" spans="1:13" ht="15">
      <c r="A4" s="6" t="s">
        <v>22</v>
      </c>
      <c r="B4" s="7">
        <v>17477</v>
      </c>
      <c r="C4" s="7">
        <v>16671</v>
      </c>
      <c r="D4" s="7">
        <v>34148</v>
      </c>
      <c r="E4" s="7">
        <v>15187</v>
      </c>
      <c r="F4" s="7">
        <v>14291</v>
      </c>
      <c r="G4" s="7">
        <v>29478</v>
      </c>
      <c r="H4" s="7">
        <v>63626</v>
      </c>
      <c r="I4" s="7">
        <v>959</v>
      </c>
      <c r="J4" s="7">
        <v>20858.2</v>
      </c>
      <c r="K4" s="18">
        <f>H4/J4</f>
        <v>3.0504070341640217</v>
      </c>
      <c r="L4" s="18">
        <f>(C4/D4)*100</f>
        <v>48.81984303619539</v>
      </c>
      <c r="M4" s="18">
        <f>(G4/H4)*100</f>
        <v>46.330116618992236</v>
      </c>
    </row>
    <row r="5" spans="1:10" ht="15">
      <c r="A5" s="6" t="s">
        <v>23</v>
      </c>
      <c r="B5" s="7">
        <v>1</v>
      </c>
      <c r="C5" s="7">
        <v>0</v>
      </c>
      <c r="D5" s="7">
        <v>1</v>
      </c>
      <c r="E5" s="7">
        <v>258</v>
      </c>
      <c r="F5" s="7">
        <v>202</v>
      </c>
      <c r="G5" s="7">
        <v>460</v>
      </c>
      <c r="H5" s="7">
        <v>461</v>
      </c>
      <c r="I5" s="7"/>
      <c r="J5" s="7"/>
    </row>
    <row r="6" spans="2:10" ht="15">
      <c r="B6" s="7"/>
      <c r="C6" s="7"/>
      <c r="D6" s="7"/>
      <c r="E6" s="7"/>
      <c r="F6" s="7"/>
      <c r="G6" s="7"/>
      <c r="H6" s="7"/>
      <c r="I6" s="7"/>
      <c r="J6" s="7"/>
    </row>
    <row r="7" spans="1:13" ht="15">
      <c r="A7" s="9" t="s">
        <v>15</v>
      </c>
      <c r="B7" s="10">
        <f>SUM(B3:B6)</f>
        <v>27655</v>
      </c>
      <c r="C7" s="10">
        <f aca="true" t="shared" si="0" ref="C7:J7">SUM(C3:C6)</f>
        <v>24976</v>
      </c>
      <c r="D7" s="10">
        <f t="shared" si="0"/>
        <v>52631</v>
      </c>
      <c r="E7" s="10">
        <f t="shared" si="0"/>
        <v>22337</v>
      </c>
      <c r="F7" s="10">
        <f t="shared" si="0"/>
        <v>20969</v>
      </c>
      <c r="G7" s="10">
        <f t="shared" si="0"/>
        <v>43306</v>
      </c>
      <c r="H7" s="10">
        <f t="shared" si="0"/>
        <v>95937</v>
      </c>
      <c r="I7" s="10">
        <f t="shared" si="0"/>
        <v>6140</v>
      </c>
      <c r="J7" s="10">
        <f t="shared" si="0"/>
        <v>36618.3</v>
      </c>
      <c r="M7" t="s">
        <v>24</v>
      </c>
    </row>
    <row r="8" spans="1:11" ht="15">
      <c r="A8" s="9" t="s">
        <v>16</v>
      </c>
      <c r="B8" s="10">
        <v>29503</v>
      </c>
      <c r="C8" s="10">
        <v>26748</v>
      </c>
      <c r="D8" s="10">
        <v>56251</v>
      </c>
      <c r="E8" s="10">
        <v>22385</v>
      </c>
      <c r="F8" s="10">
        <v>20856</v>
      </c>
      <c r="G8" s="10">
        <v>43241</v>
      </c>
      <c r="H8" s="10">
        <v>99492</v>
      </c>
      <c r="I8" s="10">
        <v>22201</v>
      </c>
      <c r="J8" s="10">
        <v>37122</v>
      </c>
      <c r="K8" s="11"/>
    </row>
    <row r="12" ht="15">
      <c r="B12" t="s">
        <v>24</v>
      </c>
    </row>
  </sheetData>
  <sheetProtection/>
  <conditionalFormatting sqref="J8:K8 G1 B8:H8 B7:J7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C1">
      <selection activeCell="E5" sqref="E5"/>
    </sheetView>
  </sheetViews>
  <sheetFormatPr defaultColWidth="9.140625" defaultRowHeight="15"/>
  <cols>
    <col min="2" max="2" width="14.140625" style="0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1</v>
      </c>
      <c r="B2" t="s">
        <v>30</v>
      </c>
      <c r="C2">
        <v>2012</v>
      </c>
      <c r="D2" t="s">
        <v>50</v>
      </c>
      <c r="E2">
        <v>49</v>
      </c>
      <c r="F2">
        <v>45</v>
      </c>
      <c r="G2">
        <f>E2+F2</f>
        <v>94</v>
      </c>
      <c r="H2">
        <v>63</v>
      </c>
      <c r="I2">
        <v>41</v>
      </c>
      <c r="J2">
        <f>H2+I2</f>
        <v>104</v>
      </c>
      <c r="K2">
        <f>G2+J2</f>
        <v>198</v>
      </c>
      <c r="L2" s="18">
        <f>(F2/G2)*100</f>
        <v>47.87234042553192</v>
      </c>
      <c r="M2" s="18">
        <f>(J2/K2)*100</f>
        <v>52.52525252525253</v>
      </c>
      <c r="N2">
        <v>223</v>
      </c>
      <c r="O2" s="18">
        <v>118.8</v>
      </c>
      <c r="P2" s="8">
        <f>K2/O2</f>
        <v>1.6666666666666667</v>
      </c>
    </row>
    <row r="3" spans="1:16" ht="15">
      <c r="A3">
        <v>1</v>
      </c>
      <c r="B3" t="s">
        <v>30</v>
      </c>
      <c r="C3">
        <v>2012</v>
      </c>
      <c r="D3" t="s">
        <v>51</v>
      </c>
      <c r="E3">
        <v>249</v>
      </c>
      <c r="F3">
        <v>217</v>
      </c>
      <c r="G3">
        <f>E3+F3</f>
        <v>466</v>
      </c>
      <c r="H3">
        <v>193</v>
      </c>
      <c r="I3">
        <v>181</v>
      </c>
      <c r="J3">
        <f>H3+I3</f>
        <v>374</v>
      </c>
      <c r="K3">
        <f>G3+J3</f>
        <v>840</v>
      </c>
      <c r="L3" s="18">
        <f>(F3/G3)*100</f>
        <v>46.56652360515021</v>
      </c>
      <c r="M3" s="18">
        <f>(J3/K3)*100</f>
        <v>44.52380952380952</v>
      </c>
      <c r="N3">
        <v>30</v>
      </c>
      <c r="O3" s="18">
        <v>357.2</v>
      </c>
      <c r="P3" s="8">
        <f>K3/O3</f>
        <v>2.3516237402015676</v>
      </c>
    </row>
    <row r="4" spans="1:16" ht="15">
      <c r="A4">
        <v>1</v>
      </c>
      <c r="B4" t="s">
        <v>30</v>
      </c>
      <c r="C4">
        <v>2012</v>
      </c>
      <c r="D4" t="s">
        <v>52</v>
      </c>
      <c r="E4">
        <v>1</v>
      </c>
      <c r="F4">
        <v>0</v>
      </c>
      <c r="G4">
        <f>E4+F4</f>
        <v>1</v>
      </c>
      <c r="H4">
        <v>7</v>
      </c>
      <c r="I4">
        <v>4</v>
      </c>
      <c r="J4">
        <f>H4+I4</f>
        <v>11</v>
      </c>
      <c r="K4">
        <f>G4+J4</f>
        <v>12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299</v>
      </c>
      <c r="F5">
        <f>SUM(F2:F4)</f>
        <v>262</v>
      </c>
      <c r="G5">
        <f>E5+F5</f>
        <v>561</v>
      </c>
      <c r="H5">
        <f>SUM(H2:H4)</f>
        <v>263</v>
      </c>
      <c r="I5">
        <f>SUM(I2:I4)</f>
        <v>226</v>
      </c>
      <c r="J5">
        <f>H5+I5</f>
        <v>489</v>
      </c>
      <c r="K5">
        <f>G5+J5</f>
        <v>1050</v>
      </c>
      <c r="L5" s="18">
        <f>(F5/G5)*100</f>
        <v>46.702317290552585</v>
      </c>
      <c r="M5" s="18">
        <f>(J5/K5)*100</f>
        <v>46.57142857142857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B1">
      <selection activeCell="D17" sqref="D17"/>
    </sheetView>
  </sheetViews>
  <sheetFormatPr defaultColWidth="9.140625" defaultRowHeight="15"/>
  <cols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3</v>
      </c>
      <c r="B2" t="s">
        <v>31</v>
      </c>
      <c r="C2">
        <v>2012</v>
      </c>
      <c r="D2" t="s">
        <v>50</v>
      </c>
      <c r="E2">
        <v>30</v>
      </c>
      <c r="F2">
        <v>21</v>
      </c>
      <c r="G2">
        <f>SUM(E2:F2)</f>
        <v>51</v>
      </c>
      <c r="H2">
        <v>25</v>
      </c>
      <c r="I2">
        <v>31</v>
      </c>
      <c r="J2">
        <f>SUM(H2:I2)</f>
        <v>56</v>
      </c>
      <c r="K2">
        <f>SUM(J2,G2)</f>
        <v>107</v>
      </c>
      <c r="L2" s="18">
        <f>(F2/G2)*100</f>
        <v>41.17647058823529</v>
      </c>
      <c r="M2" s="18">
        <f>(J2/K2)*100</f>
        <v>52.336448598130836</v>
      </c>
      <c r="N2">
        <v>46</v>
      </c>
      <c r="O2" s="18">
        <v>61.4</v>
      </c>
      <c r="P2" s="8">
        <f>K2/O2</f>
        <v>1.742671009771987</v>
      </c>
    </row>
    <row r="3" spans="1:16" ht="15">
      <c r="A3">
        <v>3</v>
      </c>
      <c r="B3" t="s">
        <v>31</v>
      </c>
      <c r="C3">
        <v>2012</v>
      </c>
      <c r="D3" t="s">
        <v>51</v>
      </c>
      <c r="E3">
        <v>448</v>
      </c>
      <c r="F3">
        <v>447</v>
      </c>
      <c r="G3">
        <f>SUM(E3:F3)</f>
        <v>895</v>
      </c>
      <c r="H3">
        <v>523</v>
      </c>
      <c r="I3">
        <v>451</v>
      </c>
      <c r="J3">
        <f>SUM(H3:I3)</f>
        <v>974</v>
      </c>
      <c r="K3">
        <f>SUM(J3,G3)</f>
        <v>1869</v>
      </c>
      <c r="L3" s="18">
        <f>(F3/G3)*100</f>
        <v>49.94413407821229</v>
      </c>
      <c r="M3" s="18">
        <f>(J3/K3)*100</f>
        <v>52.113429641519524</v>
      </c>
      <c r="N3">
        <v>45</v>
      </c>
      <c r="O3" s="18">
        <v>685.5</v>
      </c>
      <c r="P3" s="8">
        <f>K3/O3</f>
        <v>2.726477024070022</v>
      </c>
    </row>
    <row r="4" spans="1:16" ht="15">
      <c r="A4">
        <v>3</v>
      </c>
      <c r="B4" t="s">
        <v>31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8</v>
      </c>
      <c r="I4">
        <v>11</v>
      </c>
      <c r="J4">
        <f>SUM(H4:I4)</f>
        <v>19</v>
      </c>
      <c r="K4">
        <f>SUM(J4,G4)</f>
        <v>19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478</v>
      </c>
      <c r="F5">
        <f>SUM(F2:F4)</f>
        <v>468</v>
      </c>
      <c r="G5">
        <f>SUM(G2:G4)</f>
        <v>946</v>
      </c>
      <c r="H5">
        <f>SUM(H2:H4)</f>
        <v>556</v>
      </c>
      <c r="I5">
        <f>SUM(I2:I4)</f>
        <v>493</v>
      </c>
      <c r="J5">
        <f>SUM(H5:I5)</f>
        <v>1049</v>
      </c>
      <c r="K5">
        <f>SUM(J5,G5)</f>
        <v>1995</v>
      </c>
      <c r="L5" s="18">
        <f>(F5/G5)*100</f>
        <v>49.471458773784356</v>
      </c>
      <c r="M5" s="18">
        <f>(J5/K5)*100</f>
        <v>52.58145363408522</v>
      </c>
    </row>
    <row r="18" ht="15">
      <c r="D18" t="s">
        <v>24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B1">
      <selection activeCell="D15" sqref="D15"/>
    </sheetView>
  </sheetViews>
  <sheetFormatPr defaultColWidth="9.140625" defaultRowHeight="15"/>
  <cols>
    <col min="2" max="2" width="14.0039062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4</v>
      </c>
      <c r="B2" t="s">
        <v>32</v>
      </c>
      <c r="C2">
        <v>2012</v>
      </c>
      <c r="D2" t="s">
        <v>50</v>
      </c>
      <c r="E2">
        <v>3</v>
      </c>
      <c r="F2">
        <v>1</v>
      </c>
      <c r="G2">
        <f>SUM(E2:F2)</f>
        <v>4</v>
      </c>
      <c r="H2">
        <v>10</v>
      </c>
      <c r="I2">
        <v>9</v>
      </c>
      <c r="J2">
        <f>SUM(H2:I2)</f>
        <v>19</v>
      </c>
      <c r="K2">
        <f>SUM(J2,G2)</f>
        <v>23</v>
      </c>
      <c r="L2" s="18">
        <f>(F2/G2)*100</f>
        <v>25</v>
      </c>
      <c r="M2" s="18">
        <f>(J2/K2)*100</f>
        <v>82.6086956521739</v>
      </c>
      <c r="N2">
        <v>25</v>
      </c>
      <c r="O2" s="18">
        <v>17.9</v>
      </c>
      <c r="P2" s="8">
        <f>K2/O2</f>
        <v>1.2849162011173185</v>
      </c>
    </row>
    <row r="3" spans="1:16" ht="15">
      <c r="A3">
        <v>4</v>
      </c>
      <c r="B3" t="s">
        <v>32</v>
      </c>
      <c r="C3">
        <v>2012</v>
      </c>
      <c r="D3" t="s">
        <v>51</v>
      </c>
      <c r="E3">
        <v>276</v>
      </c>
      <c r="F3">
        <v>279</v>
      </c>
      <c r="G3">
        <f>SUM(E3:F3)</f>
        <v>555</v>
      </c>
      <c r="H3">
        <v>390</v>
      </c>
      <c r="I3">
        <v>320</v>
      </c>
      <c r="J3">
        <f>SUM(H3:I3)</f>
        <v>710</v>
      </c>
      <c r="K3">
        <f>SUM(J3,G3)</f>
        <v>1265</v>
      </c>
      <c r="L3" s="18">
        <f>(F3/G3)*100</f>
        <v>50.27027027027027</v>
      </c>
      <c r="M3" s="18">
        <f>(J3/K3)*100</f>
        <v>56.126482213438734</v>
      </c>
      <c r="N3">
        <v>47</v>
      </c>
      <c r="O3" s="18">
        <v>506.3</v>
      </c>
      <c r="P3" s="8">
        <f>K3/O3</f>
        <v>2.4985186648232274</v>
      </c>
    </row>
    <row r="4" spans="1:16" ht="15">
      <c r="A4">
        <v>4</v>
      </c>
      <c r="B4" t="s">
        <v>32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6</v>
      </c>
      <c r="I4">
        <v>4</v>
      </c>
      <c r="J4">
        <f>SUM(H4:I4)</f>
        <v>10</v>
      </c>
      <c r="K4">
        <f>SUM(J4,G4)</f>
        <v>10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 aca="true" t="shared" si="0" ref="E5:K5">SUM(E2:E4)</f>
        <v>279</v>
      </c>
      <c r="F5">
        <f t="shared" si="0"/>
        <v>280</v>
      </c>
      <c r="G5">
        <f t="shared" si="0"/>
        <v>559</v>
      </c>
      <c r="H5">
        <f t="shared" si="0"/>
        <v>406</v>
      </c>
      <c r="I5">
        <f t="shared" si="0"/>
        <v>333</v>
      </c>
      <c r="J5">
        <f t="shared" si="0"/>
        <v>739</v>
      </c>
      <c r="K5">
        <f t="shared" si="0"/>
        <v>1298</v>
      </c>
      <c r="L5" s="18">
        <f>(F5/G5)*100</f>
        <v>50.089445438282645</v>
      </c>
      <c r="M5" s="18">
        <f>(J5/K5)*100</f>
        <v>56.93374422187981</v>
      </c>
    </row>
    <row r="16" ht="15">
      <c r="D16" t="s">
        <v>24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B1">
      <selection activeCell="C14" sqref="C14"/>
    </sheetView>
  </sheetViews>
  <sheetFormatPr defaultColWidth="9.140625" defaultRowHeight="15"/>
  <cols>
    <col min="2" max="2" width="12.5742187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5</v>
      </c>
      <c r="B2" t="s">
        <v>33</v>
      </c>
      <c r="C2">
        <v>2012</v>
      </c>
      <c r="D2" t="s">
        <v>50</v>
      </c>
      <c r="E2">
        <v>117</v>
      </c>
      <c r="F2">
        <v>89</v>
      </c>
      <c r="G2">
        <f>SUM(E2:F2)</f>
        <v>206</v>
      </c>
      <c r="H2">
        <v>139</v>
      </c>
      <c r="I2">
        <v>109</v>
      </c>
      <c r="J2">
        <f>SUM(H2:I2)</f>
        <v>248</v>
      </c>
      <c r="K2">
        <f>SUM(J2,G2)</f>
        <v>454</v>
      </c>
      <c r="L2" s="18">
        <f>(F2/G2)*100</f>
        <v>43.203883495145625</v>
      </c>
      <c r="M2" s="18">
        <f>(J2/K2)*100</f>
        <v>54.62555066079295</v>
      </c>
      <c r="N2">
        <v>241</v>
      </c>
      <c r="O2" s="18">
        <v>152.8</v>
      </c>
      <c r="P2" s="8">
        <f>K2/O2</f>
        <v>2.9712041884816753</v>
      </c>
    </row>
    <row r="3" spans="1:16" ht="15">
      <c r="A3">
        <v>5</v>
      </c>
      <c r="B3" t="s">
        <v>33</v>
      </c>
      <c r="C3">
        <v>2012</v>
      </c>
      <c r="D3" t="s">
        <v>51</v>
      </c>
      <c r="E3">
        <v>645</v>
      </c>
      <c r="F3">
        <v>701</v>
      </c>
      <c r="G3">
        <f>SUM(E3:F3)</f>
        <v>1346</v>
      </c>
      <c r="H3">
        <v>800</v>
      </c>
      <c r="I3">
        <v>754</v>
      </c>
      <c r="J3">
        <f>SUM(H3:I3)</f>
        <v>1554</v>
      </c>
      <c r="K3">
        <f>SUM(J3,G3)</f>
        <v>2900</v>
      </c>
      <c r="L3" s="18">
        <f>(F3/G3)*100</f>
        <v>52.08023774145617</v>
      </c>
      <c r="M3" s="18">
        <f>(J3/K3)*100</f>
        <v>53.58620689655172</v>
      </c>
      <c r="N3">
        <v>61</v>
      </c>
      <c r="O3" s="18">
        <v>778.2</v>
      </c>
      <c r="P3" s="8">
        <f>K3/O3</f>
        <v>3.7265484451297866</v>
      </c>
    </row>
    <row r="4" spans="1:16" ht="15">
      <c r="A4">
        <v>5</v>
      </c>
      <c r="B4" t="s">
        <v>33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9</v>
      </c>
      <c r="I4">
        <v>6</v>
      </c>
      <c r="J4">
        <f>SUM(H4:I4)</f>
        <v>15</v>
      </c>
      <c r="K4">
        <f>SUM(J4,G4)</f>
        <v>15</v>
      </c>
      <c r="L4" s="18" t="s">
        <v>24</v>
      </c>
      <c r="M4" s="18" t="s">
        <v>24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762</v>
      </c>
      <c r="F5">
        <f aca="true" t="shared" si="0" ref="F5:K5">SUM(F2:F4)</f>
        <v>790</v>
      </c>
      <c r="G5">
        <f t="shared" si="0"/>
        <v>1552</v>
      </c>
      <c r="H5">
        <f t="shared" si="0"/>
        <v>948</v>
      </c>
      <c r="I5">
        <f t="shared" si="0"/>
        <v>869</v>
      </c>
      <c r="J5">
        <f t="shared" si="0"/>
        <v>1817</v>
      </c>
      <c r="K5">
        <f t="shared" si="0"/>
        <v>3369</v>
      </c>
      <c r="L5" s="18">
        <f>(F5/G5)*100</f>
        <v>50.9020618556701</v>
      </c>
      <c r="M5" s="18">
        <f>(J5/K5)*100</f>
        <v>53.93291777975661</v>
      </c>
    </row>
    <row r="14" ht="15">
      <c r="D14" t="s">
        <v>24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C1">
      <selection activeCell="E9" sqref="E9"/>
    </sheetView>
  </sheetViews>
  <sheetFormatPr defaultColWidth="9.140625" defaultRowHeight="15"/>
  <cols>
    <col min="2" max="2" width="10.00390625" style="0" bestFit="1" customWidth="1"/>
    <col min="4" max="4" width="17.281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</cols>
  <sheetData>
    <row r="1" spans="1:16" ht="15">
      <c r="A1" s="12" t="s">
        <v>17</v>
      </c>
      <c r="B1" s="12" t="s">
        <v>29</v>
      </c>
      <c r="C1" s="12" t="s">
        <v>18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19</v>
      </c>
      <c r="I1" s="12" t="s">
        <v>20</v>
      </c>
      <c r="J1" s="12" t="s">
        <v>8</v>
      </c>
      <c r="K1" s="12" t="s">
        <v>9</v>
      </c>
      <c r="L1" s="12" t="s">
        <v>13</v>
      </c>
      <c r="M1" s="12" t="s">
        <v>14</v>
      </c>
      <c r="N1" s="12" t="s">
        <v>10</v>
      </c>
      <c r="O1" s="12" t="s">
        <v>11</v>
      </c>
      <c r="P1" s="12" t="s">
        <v>12</v>
      </c>
    </row>
    <row r="2" spans="1:16" ht="15">
      <c r="A2">
        <v>6</v>
      </c>
      <c r="B2" t="s">
        <v>34</v>
      </c>
      <c r="C2">
        <v>2012</v>
      </c>
      <c r="D2" t="s">
        <v>50</v>
      </c>
      <c r="E2">
        <v>165</v>
      </c>
      <c r="F2">
        <v>122</v>
      </c>
      <c r="G2">
        <f>SUM(E2:F2)</f>
        <v>287</v>
      </c>
      <c r="H2">
        <v>213</v>
      </c>
      <c r="I2">
        <v>175</v>
      </c>
      <c r="J2">
        <f>SUM(H2:I2)</f>
        <v>388</v>
      </c>
      <c r="K2">
        <f>SUM(J2,G2)</f>
        <v>675</v>
      </c>
      <c r="L2" s="18">
        <f>(F2/G2)*100</f>
        <v>42.508710801393725</v>
      </c>
      <c r="M2" s="18">
        <f>(J2/K2)*100</f>
        <v>57.48148148148148</v>
      </c>
      <c r="N2">
        <v>115</v>
      </c>
      <c r="O2" s="18">
        <v>172</v>
      </c>
      <c r="P2" s="8">
        <f>K2/O2</f>
        <v>3.9244186046511627</v>
      </c>
    </row>
    <row r="3" spans="1:16" ht="15">
      <c r="A3">
        <v>6</v>
      </c>
      <c r="B3" t="s">
        <v>34</v>
      </c>
      <c r="C3">
        <v>2012</v>
      </c>
      <c r="D3" t="s">
        <v>51</v>
      </c>
      <c r="E3">
        <v>646</v>
      </c>
      <c r="F3">
        <v>605</v>
      </c>
      <c r="G3">
        <f>SUM(E3:F3)</f>
        <v>1251</v>
      </c>
      <c r="H3">
        <v>930</v>
      </c>
      <c r="I3">
        <v>835</v>
      </c>
      <c r="J3">
        <f>SUM(H3:I3)</f>
        <v>1765</v>
      </c>
      <c r="K3">
        <f>SUM(J3,G3)</f>
        <v>3016</v>
      </c>
      <c r="L3" s="18">
        <f>(F3/G3)*100</f>
        <v>48.361310951239005</v>
      </c>
      <c r="M3" s="18">
        <f>(J3/K3)*100</f>
        <v>58.52122015915119</v>
      </c>
      <c r="N3">
        <v>51</v>
      </c>
      <c r="O3" s="18">
        <v>782.2</v>
      </c>
      <c r="P3" s="8">
        <f>K3/O3</f>
        <v>3.8557913577090255</v>
      </c>
    </row>
    <row r="4" spans="1:16" ht="15">
      <c r="A4">
        <v>6</v>
      </c>
      <c r="B4" t="s">
        <v>34</v>
      </c>
      <c r="C4">
        <v>2012</v>
      </c>
      <c r="D4" t="s">
        <v>52</v>
      </c>
      <c r="E4">
        <v>0</v>
      </c>
      <c r="F4">
        <v>0</v>
      </c>
      <c r="G4">
        <f>SUM(E4:F4)</f>
        <v>0</v>
      </c>
      <c r="H4">
        <v>16</v>
      </c>
      <c r="I4">
        <v>15</v>
      </c>
      <c r="J4">
        <f>SUM(H4:I4)</f>
        <v>31</v>
      </c>
      <c r="K4">
        <f>SUM(J4,G4)</f>
        <v>31</v>
      </c>
      <c r="L4" s="18" t="s">
        <v>24</v>
      </c>
      <c r="M4" s="18" t="s">
        <v>54</v>
      </c>
      <c r="N4" t="s">
        <v>24</v>
      </c>
      <c r="O4" s="18" t="s">
        <v>24</v>
      </c>
      <c r="P4" s="8" t="s">
        <v>24</v>
      </c>
    </row>
    <row r="5" spans="4:13" ht="15">
      <c r="D5" s="19" t="s">
        <v>53</v>
      </c>
      <c r="E5">
        <f>SUM(E2:E4)</f>
        <v>811</v>
      </c>
      <c r="F5">
        <f aca="true" t="shared" si="0" ref="F5:K5">SUM(F2:F4)</f>
        <v>727</v>
      </c>
      <c r="G5">
        <f t="shared" si="0"/>
        <v>1538</v>
      </c>
      <c r="H5">
        <f t="shared" si="0"/>
        <v>1159</v>
      </c>
      <c r="I5">
        <f t="shared" si="0"/>
        <v>1025</v>
      </c>
      <c r="J5">
        <f t="shared" si="0"/>
        <v>2184</v>
      </c>
      <c r="K5">
        <f t="shared" si="0"/>
        <v>3722</v>
      </c>
      <c r="L5" s="18">
        <f>(F5/G5)*100</f>
        <v>47.26918075422627</v>
      </c>
      <c r="M5" s="18">
        <f>(J5/K5)*100</f>
        <v>58.67813003761418</v>
      </c>
    </row>
    <row r="12" ht="15">
      <c r="D12" t="s">
        <v>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Bergqvist</dc:creator>
  <cp:keywords/>
  <dc:description/>
  <cp:lastModifiedBy>Göran Bergqvist</cp:lastModifiedBy>
  <dcterms:created xsi:type="dcterms:W3CDTF">2013-09-11T08:08:41Z</dcterms:created>
  <dcterms:modified xsi:type="dcterms:W3CDTF">2013-10-29T14:07:39Z</dcterms:modified>
  <cp:category/>
  <cp:version/>
  <cp:contentType/>
  <cp:contentStatus/>
</cp:coreProperties>
</file>